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Мои документы\Бузук\Переписка 2026\СХЕМЫ_ЭЗС\"/>
    </mc:Choice>
  </mc:AlternateContent>
  <bookViews>
    <workbookView xWindow="0" yWindow="0" windowWidth="28800" windowHeight="12135"/>
  </bookViews>
  <sheets>
    <sheet name="2022-2025)" sheetId="1" r:id="rId1"/>
  </sheets>
  <definedNames>
    <definedName name="_xlnm.Print_Titles" localSheetId="0">'2022-2025)'!$12:$13</definedName>
    <definedName name="_xlnm.Print_Area" localSheetId="0">'2022-2025)'!$A$1:$K$259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I16" i="1"/>
  <c r="G23" i="1"/>
  <c r="G256" i="1" s="1"/>
  <c r="H23" i="1"/>
  <c r="I23" i="1"/>
  <c r="G27" i="1"/>
  <c r="H27" i="1"/>
  <c r="I27" i="1"/>
  <c r="G30" i="1"/>
  <c r="H30" i="1"/>
  <c r="I30" i="1"/>
  <c r="I256" i="1" s="1"/>
  <c r="G36" i="1"/>
  <c r="H36" i="1"/>
  <c r="I36" i="1"/>
  <c r="G44" i="1"/>
  <c r="H44" i="1"/>
  <c r="I44" i="1"/>
  <c r="G50" i="1"/>
  <c r="H50" i="1"/>
  <c r="I50" i="1"/>
  <c r="G55" i="1"/>
  <c r="H55" i="1"/>
  <c r="I55" i="1"/>
  <c r="G60" i="1"/>
  <c r="H60" i="1"/>
  <c r="I60" i="1"/>
  <c r="G65" i="1"/>
  <c r="H65" i="1"/>
  <c r="I65" i="1"/>
  <c r="G77" i="1"/>
  <c r="H77" i="1"/>
  <c r="I77" i="1"/>
  <c r="G87" i="1"/>
  <c r="H87" i="1"/>
  <c r="I87" i="1"/>
  <c r="G91" i="1"/>
  <c r="H91" i="1"/>
  <c r="I91" i="1"/>
  <c r="G95" i="1"/>
  <c r="H95" i="1"/>
  <c r="I95" i="1"/>
  <c r="G105" i="1"/>
  <c r="H105" i="1"/>
  <c r="I105" i="1"/>
  <c r="G129" i="1"/>
  <c r="H129" i="1"/>
  <c r="I129" i="1"/>
  <c r="G139" i="1"/>
  <c r="H139" i="1"/>
  <c r="I139" i="1"/>
  <c r="G255" i="1"/>
  <c r="H255" i="1"/>
  <c r="I255" i="1"/>
  <c r="H256" i="1"/>
  <c r="K255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K139" i="1"/>
  <c r="J138" i="1"/>
  <c r="J137" i="1"/>
  <c r="J136" i="1"/>
  <c r="J135" i="1"/>
  <c r="J134" i="1"/>
  <c r="J133" i="1"/>
  <c r="J132" i="1"/>
  <c r="J139" i="1" s="1"/>
  <c r="J131" i="1"/>
  <c r="K129" i="1"/>
  <c r="J113" i="1"/>
  <c r="J112" i="1"/>
  <c r="J111" i="1"/>
  <c r="J110" i="1"/>
  <c r="J109" i="1"/>
  <c r="J108" i="1"/>
  <c r="J107" i="1"/>
  <c r="K105" i="1"/>
  <c r="J104" i="1"/>
  <c r="J103" i="1"/>
  <c r="J102" i="1"/>
  <c r="J101" i="1"/>
  <c r="J100" i="1"/>
  <c r="J99" i="1"/>
  <c r="J98" i="1"/>
  <c r="J97" i="1"/>
  <c r="K95" i="1"/>
  <c r="J94" i="1"/>
  <c r="J95" i="1" s="1"/>
  <c r="J93" i="1"/>
  <c r="K91" i="1"/>
  <c r="J90" i="1"/>
  <c r="J89" i="1"/>
  <c r="J91" i="1" s="1"/>
  <c r="K87" i="1"/>
  <c r="J86" i="1"/>
  <c r="J85" i="1"/>
  <c r="J84" i="1"/>
  <c r="J83" i="1"/>
  <c r="J82" i="1"/>
  <c r="J81" i="1"/>
  <c r="J80" i="1"/>
  <c r="J87" i="1" s="1"/>
  <c r="J79" i="1"/>
  <c r="K77" i="1"/>
  <c r="J76" i="1"/>
  <c r="J75" i="1"/>
  <c r="J74" i="1"/>
  <c r="J73" i="1"/>
  <c r="J72" i="1"/>
  <c r="J71" i="1"/>
  <c r="J70" i="1"/>
  <c r="J69" i="1"/>
  <c r="J68" i="1"/>
  <c r="J67" i="1"/>
  <c r="J77" i="1" s="1"/>
  <c r="J64" i="1"/>
  <c r="J63" i="1"/>
  <c r="J62" i="1"/>
  <c r="K60" i="1"/>
  <c r="J59" i="1"/>
  <c r="J58" i="1"/>
  <c r="J57" i="1"/>
  <c r="K55" i="1"/>
  <c r="J54" i="1"/>
  <c r="J53" i="1"/>
  <c r="J52" i="1"/>
  <c r="K50" i="1"/>
  <c r="J49" i="1"/>
  <c r="J48" i="1"/>
  <c r="J47" i="1"/>
  <c r="J46" i="1"/>
  <c r="J50" i="1" s="1"/>
  <c r="K44" i="1"/>
  <c r="J43" i="1"/>
  <c r="J42" i="1"/>
  <c r="J41" i="1"/>
  <c r="J40" i="1"/>
  <c r="J39" i="1"/>
  <c r="J38" i="1"/>
  <c r="K36" i="1"/>
  <c r="J35" i="1"/>
  <c r="J34" i="1"/>
  <c r="J33" i="1"/>
  <c r="J32" i="1"/>
  <c r="J36" i="1" s="1"/>
  <c r="J29" i="1"/>
  <c r="J30" i="1" s="1"/>
  <c r="K27" i="1"/>
  <c r="J25" i="1"/>
  <c r="J27" i="1" s="1"/>
  <c r="K23" i="1"/>
  <c r="K256" i="1" s="1"/>
  <c r="J22" i="1"/>
  <c r="J21" i="1"/>
  <c r="J20" i="1"/>
  <c r="J19" i="1"/>
  <c r="J18" i="1"/>
  <c r="J15" i="1"/>
  <c r="J16" i="1" s="1"/>
  <c r="J44" i="1" l="1"/>
  <c r="J55" i="1"/>
  <c r="J60" i="1"/>
  <c r="J255" i="1"/>
  <c r="J105" i="1"/>
  <c r="J23" i="1"/>
  <c r="J129" i="1"/>
  <c r="J65" i="1"/>
  <c r="J256" i="1" l="1"/>
</calcChain>
</file>

<file path=xl/sharedStrings.xml><?xml version="1.0" encoding="utf-8"?>
<sst xmlns="http://schemas.openxmlformats.org/spreadsheetml/2006/main" count="913" uniqueCount="303">
  <si>
    <t>УТВЕРЖДАЮ</t>
  </si>
  <si>
    <t xml:space="preserve">Заместитель председателя </t>
  </si>
  <si>
    <t>Гродненского областного</t>
  </si>
  <si>
    <t>исполнительного комитета</t>
  </si>
  <si>
    <t>А.В.Жук</t>
  </si>
  <si>
    <t>202__ г.</t>
  </si>
  <si>
    <t xml:space="preserve">Схема  размещения зарядных станций для зарядки электромобилей с учетом Программы создания государственной зарядной сети и предложений горрайисполкомов по установке зарядных станций на период до 2027 года </t>
  </si>
  <si>
    <t>№ п/п</t>
  </si>
  <si>
    <t>Место размещения зарядной станции *</t>
  </si>
  <si>
    <t>Адрес размещения</t>
  </si>
  <si>
    <t xml:space="preserve">Тип зарядной станции </t>
  </si>
  <si>
    <t>Наименование (данные) землепользователя</t>
  </si>
  <si>
    <t>Количество, 
ед</t>
  </si>
  <si>
    <t>Свободная мощность электрических сетей, МВт</t>
  </si>
  <si>
    <t>Берестовицкий район</t>
  </si>
  <si>
    <t xml:space="preserve">Парковка  </t>
  </si>
  <si>
    <t>г.п. Большая Берестовица,                                 
ул. Ленина,35</t>
  </si>
  <si>
    <t>MODE-4</t>
  </si>
  <si>
    <t>Земли общего пользования</t>
  </si>
  <si>
    <t>Итого:</t>
  </si>
  <si>
    <t>Волковысский район</t>
  </si>
  <si>
    <t>г. Волковыск, улица К.Маркса,7А</t>
  </si>
  <si>
    <t>г. Волковыск, улица Ленина,11</t>
  </si>
  <si>
    <t>г. Волковыск, улица Франциска Скорины, 43</t>
  </si>
  <si>
    <t>г. Волковыск, улица Боричевского (возле магазина «Зарница»)</t>
  </si>
  <si>
    <t>г. Волковыск, улица Софьи Панковой, 57А</t>
  </si>
  <si>
    <t>Вороновский район</t>
  </si>
  <si>
    <t>г. п. Вороново ул. Советская, 29</t>
  </si>
  <si>
    <t>MODE-3</t>
  </si>
  <si>
    <t>Парковка</t>
  </si>
  <si>
    <t>г. п. Вороново ул. Юбилейная, 37Б</t>
  </si>
  <si>
    <t>Гродненский район</t>
  </si>
  <si>
    <t>Автостоянка общественного центра</t>
  </si>
  <si>
    <t>г.п. Сопоцкин, ул. Гродненская</t>
  </si>
  <si>
    <t>Дятловский район</t>
  </si>
  <si>
    <t>Магазин "Евроопт" ООО "Евроторг"</t>
  </si>
  <si>
    <t>г. Дятлово,  ул. Слонимская, 6а</t>
  </si>
  <si>
    <t>ООО "Евроторг"</t>
  </si>
  <si>
    <t>Баланс сторонней организации</t>
  </si>
  <si>
    <t>Филиал "Санаторий "Радон" ОАО "Белагроздравница"</t>
  </si>
  <si>
    <t>Дятловский район, Даниловичский сельский исполнительный комитет, 10</t>
  </si>
  <si>
    <t>г. Дятлово, ул. Ленина, 18</t>
  </si>
  <si>
    <t>г. Дятлово, ул. Советская, 7</t>
  </si>
  <si>
    <t>Зельвенский район</t>
  </si>
  <si>
    <t>Кафе "Лесничовка"</t>
  </si>
  <si>
    <t>67 км автодороги Р-99</t>
  </si>
  <si>
    <t>Фермерское хозяйство "Верес"</t>
  </si>
  <si>
    <t>Резерв отсутствует</t>
  </si>
  <si>
    <t>г.п. Зельва, ул. 17 Сентября, 29</t>
  </si>
  <si>
    <t>г.п. Зельва, ул. Пушкина, 55</t>
  </si>
  <si>
    <t>г.п. Зельва, ул. Победы, 1</t>
  </si>
  <si>
    <t>г.п. Зельва, ул. Железнодорожная, 26</t>
  </si>
  <si>
    <t>г.п. Зельва, ул. Советская, 33</t>
  </si>
  <si>
    <t>MODE-3,4</t>
  </si>
  <si>
    <t>Ивьевский район</t>
  </si>
  <si>
    <t>г. Ивье, пл.  Комсомольская, 1</t>
  </si>
  <si>
    <t>г. Ивье, в районе ул. 1 Мая, 11</t>
  </si>
  <si>
    <t>г. Ивье, в районе здания 
Комсомольская площадь, 2</t>
  </si>
  <si>
    <t>MODE-2</t>
  </si>
  <si>
    <t>г. Ивье, в районе ул. 50 лет Октября, 21А</t>
  </si>
  <si>
    <t>Кореличский район</t>
  </si>
  <si>
    <t>г.п. Мир, ул. Красноармейская, 7 (перед зданием ОАО "Вара")</t>
  </si>
  <si>
    <t>г.п. Кореличи, ул. Гагарина, вблизи жилого дома № 30</t>
  </si>
  <si>
    <t>г.п. Кореличи, ул. Железняковича, напротив здания № 15</t>
  </si>
  <si>
    <t>Лидский район</t>
  </si>
  <si>
    <t>г. Лида, ул. Грюнвальдская, 1</t>
  </si>
  <si>
    <t>г. Лида, ул. Качана, 31</t>
  </si>
  <si>
    <t>г. Лида, ул. Летная, 4</t>
  </si>
  <si>
    <t>Мостовский район</t>
  </si>
  <si>
    <t>г. Мосты, пр-т. Мира, 2 А</t>
  </si>
  <si>
    <t>Производственная база Мостовского района электрических сетей филиала Волковысские электрические сети РУП "Гродноэнерго"</t>
  </si>
  <si>
    <t>г. Мосты, ул. Энергетиков, 4</t>
  </si>
  <si>
    <t>РУП "Гродноэнерго"</t>
  </si>
  <si>
    <t>г. Мосты, ул. Заводская (магазин ЗАО "Гудевичи")</t>
  </si>
  <si>
    <t>Новогрудский район</t>
  </si>
  <si>
    <t xml:space="preserve">Парковка вблизи аллеи "Семейных традиций" </t>
  </si>
  <si>
    <t>г. Новогрудок, ул. Мицкевича</t>
  </si>
  <si>
    <t>MODE-3,
MODE-4</t>
  </si>
  <si>
    <t xml:space="preserve">Парковка спортивного комплекса для игровых видов спорта </t>
  </si>
  <si>
    <t>г. Новогрудок, ул. Дроздовича, 9А</t>
  </si>
  <si>
    <t>Парковка в районе Новогрудского райисполкома</t>
  </si>
  <si>
    <t>г. Новогрудок, ул. Комсомольская</t>
  </si>
  <si>
    <t>Парковка в районе ЦБУ № 416 ОАО «АСБ Беларусбанк»</t>
  </si>
  <si>
    <t>В районе ООО «Новогрудское «Райсельхозэнерго»</t>
  </si>
  <si>
    <t>г. Новогрудок, ул. Индустриальная</t>
  </si>
  <si>
    <t>в районе Новогрудского УЭС Слонимского ЗУЭС  Гродненского филиала РУП «Белтелеком»</t>
  </si>
  <si>
    <t>г. Новогрудок, ул. Ленина</t>
  </si>
  <si>
    <t>Парковка в районе ГУО «Детский сад № 12 г. Новогрудка»</t>
  </si>
  <si>
    <t>г. Новогрудок, ул. Дроздовича</t>
  </si>
  <si>
    <t>Парковка (в районе ул. Советкоая, 30)</t>
  </si>
  <si>
    <t>г. Новогрудок, ул. Советская</t>
  </si>
  <si>
    <t>Парковка (в районе ул. Дроздовича, 14)</t>
  </si>
  <si>
    <t>Парковка (в районе ул. Юбилейная)</t>
  </si>
  <si>
    <t>г. Новогрудок, ул. Юбилейная</t>
  </si>
  <si>
    <t>Островецкий район</t>
  </si>
  <si>
    <t>Автостоянка на 216 мест</t>
  </si>
  <si>
    <t>Микрорайон № 2 в  г. Островец</t>
  </si>
  <si>
    <t>Островецкое РУП ЖКХ</t>
  </si>
  <si>
    <t>Автостоянка на 178 мест</t>
  </si>
  <si>
    <t>Микрорайон № 1 в  г. Островец</t>
  </si>
  <si>
    <t>г. Островец, ул. К. Маркса, 35А</t>
  </si>
  <si>
    <t>ИП Лапейко В.Ю.</t>
  </si>
  <si>
    <t>г. Островец, ул. Володарского, 59А</t>
  </si>
  <si>
    <t>г. Островец, ул.  Октябрьская, 39</t>
  </si>
  <si>
    <t>г. Островец, ул.  В.Короткевича, 4</t>
  </si>
  <si>
    <t>г. Островец, ул.  Дубравная,1А</t>
  </si>
  <si>
    <t>г. Островец, ул.  К.Маркса,14</t>
  </si>
  <si>
    <t>ООО «Си-Финанс»</t>
  </si>
  <si>
    <t>Ошмянский район</t>
  </si>
  <si>
    <t>г. Ошмяны, ул. Восточная, 19А</t>
  </si>
  <si>
    <t>г. Ошмяны, ул. Советская, 97/1</t>
  </si>
  <si>
    <t>Свислочский район</t>
  </si>
  <si>
    <t>г. Свислочь, ул. Первомайская, 4</t>
  </si>
  <si>
    <t>г. Свислочь, в районе здания 
ул. Цагельник, 27</t>
  </si>
  <si>
    <t>Слонимский район</t>
  </si>
  <si>
    <t>г. Слоним, ул. Красноармейская - К.Маркса (центральная площадь)</t>
  </si>
  <si>
    <t>г. Слоним, ул. Ершова, 58</t>
  </si>
  <si>
    <t>г. Слоним, пр-т. Независимости, 16</t>
  </si>
  <si>
    <t>г. Слоним, ул. Красноармейская, 25</t>
  </si>
  <si>
    <t>г. Слоним, ул. Ф.Скорины, 26Б</t>
  </si>
  <si>
    <t>Парковка ФОК "Щара"</t>
  </si>
  <si>
    <t>г. Слоним, пр-т Независимости, 21</t>
  </si>
  <si>
    <t>г. Слоним, ул. Красноармейская, 18</t>
  </si>
  <si>
    <t>г. Слоним, ул. К.Маркса, 38-73</t>
  </si>
  <si>
    <t>Сморгонский район</t>
  </si>
  <si>
    <t>Автостоянка</t>
  </si>
  <si>
    <t>г. Сморгонь, ул. Суворова, 29</t>
  </si>
  <si>
    <t>Земля ООО "Пято колесо"</t>
  </si>
  <si>
    <t>Парковка ТЦ "Евроопт"</t>
  </si>
  <si>
    <t>г. Сморгонь, ул. Я. Коласа, 120А</t>
  </si>
  <si>
    <t xml:space="preserve">Земля ООО "Евроторг" </t>
  </si>
  <si>
    <t>Парковка ТЦ "Санта"</t>
  </si>
  <si>
    <t>г. Сморгонь, ул. Советская, 107</t>
  </si>
  <si>
    <t>Земля ООО "Санта Ритейл"</t>
  </si>
  <si>
    <t>Парковка ТЦ "Мартин"</t>
  </si>
  <si>
    <t>г. Сморгонь, ул. В. Ровдо, 1</t>
  </si>
  <si>
    <t>Парковка, расположенная около ТЦ "Мэтр"</t>
  </si>
  <si>
    <t>г. Сморгонь, пер. Комсомольский, 4</t>
  </si>
  <si>
    <t>Парковка, расположенная около ж.д. № 10 по ул. Гагарина</t>
  </si>
  <si>
    <t>г. Сморгонь, ул. Гагарина, 10</t>
  </si>
  <si>
    <t>г. Сморгонь, ул. Якуба Колоса, 104</t>
  </si>
  <si>
    <t>Уточняется</t>
  </si>
  <si>
    <t>г. Сморгонь, ул. Гагарина, 9</t>
  </si>
  <si>
    <t>г. Сморгонь, ул. Пограничников, 16</t>
  </si>
  <si>
    <t>г. Сморгонь, ул. Советская, 16</t>
  </si>
  <si>
    <t>г. Сморгонь, ул. Ленина,62А к. 1</t>
  </si>
  <si>
    <t>г. Сморгонь, ул. Кутузова, 23</t>
  </si>
  <si>
    <t>г. Сморгонь, ул. Советская, 29А</t>
  </si>
  <si>
    <t>г. Сморгонь, ул. Якуба Колоса, 119/2</t>
  </si>
  <si>
    <t>г. Сморгонь, ул. Синицкого, 20</t>
  </si>
  <si>
    <t>г. Сморгонь, ул. Железнодорожная, 38А 20</t>
  </si>
  <si>
    <t>г. Сморгонь, проезд Якуба Коласа, 1</t>
  </si>
  <si>
    <t>г. Сморгонь, ул. Якуба Коласа, 61</t>
  </si>
  <si>
    <t>г. Сморгонь, ул. Якуба Коласа, 81</t>
  </si>
  <si>
    <t>г. Сморгонь, ул. Юбилейная, 53</t>
  </si>
  <si>
    <t>г. Сморгонь, ул. Победы,  11</t>
  </si>
  <si>
    <t>г. Сморгонь, ул. Заводская, 56/4</t>
  </si>
  <si>
    <t>Щучинский район</t>
  </si>
  <si>
    <t xml:space="preserve">г. Щучин, ул. Островского, дом 28 парковка </t>
  </si>
  <si>
    <t>МАЗС-23 РУП "Белоруснефть-Гроднооблнефтепродукт"</t>
  </si>
  <si>
    <t>г. Щучин, М-6, 212-й км (2х180 кВт)</t>
  </si>
  <si>
    <t>РУП "Белоруснефть-Гроднооблнефтепродукт"</t>
  </si>
  <si>
    <t>г. Щучин, ул. Комсомольская, 51</t>
  </si>
  <si>
    <t>г. Щучин, ул. Красноармейская, 5Б</t>
  </si>
  <si>
    <t>вблизи общежития и источника электроснабжения</t>
  </si>
  <si>
    <t>г.Щучин, ул.Зеленая, 28</t>
  </si>
  <si>
    <t>вблизи жилого дома  и источника электроснабжения</t>
  </si>
  <si>
    <t>г.Щучин, ул. Островского, 29</t>
  </si>
  <si>
    <t>г.Щучин, ул.Зеленая , 18А</t>
  </si>
  <si>
    <t>парковка</t>
  </si>
  <si>
    <t>г.Щучин, ул.Заводская, 9</t>
  </si>
  <si>
    <t>г. Гродно</t>
  </si>
  <si>
    <t>ТЦ "Евроопт"</t>
  </si>
  <si>
    <t>ул. Лиможа, 30</t>
  </si>
  <si>
    <t>ИП Котышев В.В./                                      ИП Тронда А.П.</t>
  </si>
  <si>
    <t>ул. О.Соломовой, 104/1</t>
  </si>
  <si>
    <t>ул. Кохановского, 9</t>
  </si>
  <si>
    <t>ул. Горького,  18</t>
  </si>
  <si>
    <t>ул. Горновых, 21</t>
  </si>
  <si>
    <t>ул. Советских Пограничников, 110А</t>
  </si>
  <si>
    <t>ул. Великая Ольшанка, 25</t>
  </si>
  <si>
    <t>ул. Огинского, 49</t>
  </si>
  <si>
    <t>ул. Короткевича, 17</t>
  </si>
  <si>
    <t>ул. Ф. Богушевича, 48</t>
  </si>
  <si>
    <t>ул. Кремко, 6а</t>
  </si>
  <si>
    <t>ул. Кремко, 2</t>
  </si>
  <si>
    <t>Парковка**</t>
  </si>
  <si>
    <t>ул. Огинского, 12  (6х50 кВт)</t>
  </si>
  <si>
    <t>0,3 (ТУ выданы)</t>
  </si>
  <si>
    <t>ул. Южная, 2  (2х60 кВт)</t>
  </si>
  <si>
    <t xml:space="preserve">    0,1 (ТУ выданы)</t>
  </si>
  <si>
    <t>ул. О. Соломовой, 112 (6х60 кВт)</t>
  </si>
  <si>
    <t>0,3(ТУ выданы)</t>
  </si>
  <si>
    <t>пр-т Я. Купалы, 82А  (6х60 кВт)</t>
  </si>
  <si>
    <t>ул. Щорса, 11А  (6х50 кВт)</t>
  </si>
  <si>
    <t>Остановочный пункт "Улица Врублевского"</t>
  </si>
  <si>
    <t>ул. Врублевского</t>
  </si>
  <si>
    <t>1,7 МВт</t>
  </si>
  <si>
    <t>1,7 (ТУ выданы)</t>
  </si>
  <si>
    <t>Остановочный пункт "Фолюш"</t>
  </si>
  <si>
    <t>ул. Фолюш</t>
  </si>
  <si>
    <t>2,0 МВт</t>
  </si>
  <si>
    <t>2 (ТУ выданы)</t>
  </si>
  <si>
    <t>Остановочный пункт "Заводоуправление ОАО "Гродно Азот"</t>
  </si>
  <si>
    <t>ул Карского</t>
  </si>
  <si>
    <t>0,35 МВт</t>
  </si>
  <si>
    <t>Остановочный пункт "Улица Победы"</t>
  </si>
  <si>
    <t>ул. Победы</t>
  </si>
  <si>
    <t>Парковка***</t>
  </si>
  <si>
    <t>ул. Калючинская, 21  (6х50 кВт)</t>
  </si>
  <si>
    <t>ул. Щорса, 11В</t>
  </si>
  <si>
    <t>ул. Кабяка, 37</t>
  </si>
  <si>
    <t>пр. Космонавтов, 11</t>
  </si>
  <si>
    <t>ул. КремкоВ.И., 19/1</t>
  </si>
  <si>
    <t>ул. Малыщинская, 25В</t>
  </si>
  <si>
    <t>ул. Химиков, 24</t>
  </si>
  <si>
    <t>ул. Вишневецкая, 18</t>
  </si>
  <si>
    <t>ул. Соломовой, 151</t>
  </si>
  <si>
    <t>ул. Клецкова, 29А</t>
  </si>
  <si>
    <t>ул. Наполеона Орды, 6/1</t>
  </si>
  <si>
    <t>ул. Огинского, 6/1</t>
  </si>
  <si>
    <t>пр-т Космонавтов, 11 (1х80 кВт)</t>
  </si>
  <si>
    <t>ул. Горновых, 9  (1х80 кВт)</t>
  </si>
  <si>
    <t>Производственная база</t>
  </si>
  <si>
    <t>Скидельское шоссе, 12</t>
  </si>
  <si>
    <t>ОАО "Белсельэлектросетьстрой"</t>
  </si>
  <si>
    <t>пр. Клецкова, 41</t>
  </si>
  <si>
    <t>ул. Великая Ольшанка, 27</t>
  </si>
  <si>
    <t>ул. Кремко В.И., 7</t>
  </si>
  <si>
    <t>ул. Курчатова, 24А</t>
  </si>
  <si>
    <t>ул. Лидская, 1 А</t>
  </si>
  <si>
    <t>ул. Лиможа, 27</t>
  </si>
  <si>
    <t>ул. Лиможа, 48Г</t>
  </si>
  <si>
    <t>ул. Победы, 34А</t>
  </si>
  <si>
    <t>ул. Пушкина, 33</t>
  </si>
  <si>
    <t>ул. Пушкина, 34А</t>
  </si>
  <si>
    <t>ул. Советских Пограничников, 116</t>
  </si>
  <si>
    <t>ул. Соломенковской, 1А</t>
  </si>
  <si>
    <t>ул. Соломовой, 114</t>
  </si>
  <si>
    <t>ул. Соломовой, 135</t>
  </si>
  <si>
    <t>ул. Лидская, 1 А (2х40 кВт)</t>
  </si>
  <si>
    <t>ул. Максима Горького, 82</t>
  </si>
  <si>
    <t>ул. Индурское шоссе, 4</t>
  </si>
  <si>
    <t>ул. Южная, 50/1</t>
  </si>
  <si>
    <t>ул. Южная, 19В</t>
  </si>
  <si>
    <t>ул. Огинского, 15А</t>
  </si>
  <si>
    <t>ул. Клецкова, 15</t>
  </si>
  <si>
    <t>ул. Кабяка, 9А</t>
  </si>
  <si>
    <t>район здания №2 по ул. Лермонтова и здания №5 по ул. Митрополита Филарета</t>
  </si>
  <si>
    <t>MODE-3, MODE-4</t>
  </si>
  <si>
    <t>ул. Советских Пограничников, 1</t>
  </si>
  <si>
    <t>ул. Лидская около жилого дома № 42</t>
  </si>
  <si>
    <t>ул. Карбышева, 1</t>
  </si>
  <si>
    <t>ул. Ольги Соломовой, 82</t>
  </si>
  <si>
    <t>ул. Лидская, 1</t>
  </si>
  <si>
    <t>район парковки многоквартирного жилого дома ул. Максима Горького, 22 и гостиницы "Неман" (ул. Калиновского, 1</t>
  </si>
  <si>
    <t>напротив здания ул. Карбышева, 9</t>
  </si>
  <si>
    <t>ул. Советская, 9</t>
  </si>
  <si>
    <t>ул. Антонова, 20</t>
  </si>
  <si>
    <t>ул . Великая Ольшанка, 25</t>
  </si>
  <si>
    <t>ул. Клецкова, 15А</t>
  </si>
  <si>
    <t>ул. Южная, 19</t>
  </si>
  <si>
    <t>между ул. Кремко, 2 и ул. Южная, 2</t>
  </si>
  <si>
    <t>ул. Южная, 30</t>
  </si>
  <si>
    <t>ул. Ольги Соломовой, 137</t>
  </si>
  <si>
    <t>пр. Космонавтов, 81</t>
  </si>
  <si>
    <t>ул. Виктора Саяпина, 2А</t>
  </si>
  <si>
    <t>ул. Обухова, 3</t>
  </si>
  <si>
    <t>ул. Дзержинского, 5</t>
  </si>
  <si>
    <t>микрорайон застройки ул. Весенняя -
 ул. Калиновского</t>
  </si>
  <si>
    <t>ул. Дзержинского, 133</t>
  </si>
  <si>
    <t>ул. Пучкова, 35А</t>
  </si>
  <si>
    <t>ул. Воинов-Интернационалистов, 12</t>
  </si>
  <si>
    <t>ул. Большая Троицкая, 47</t>
  </si>
  <si>
    <t>пер. Поповича, 7Б</t>
  </si>
  <si>
    <t>ул. Валентины Макаровой, 10А</t>
  </si>
  <si>
    <t>ул. Пушкина, 39Б</t>
  </si>
  <si>
    <t>ул. Химиков, 4а</t>
  </si>
  <si>
    <t>ул. Пушкина, 31</t>
  </si>
  <si>
    <t>ул. Замковая, 10</t>
  </si>
  <si>
    <t>пр. Янки Купалы, 87</t>
  </si>
  <si>
    <t>ул. Кремко В.И., 27</t>
  </si>
  <si>
    <t>ул. Отечественная, 35Б</t>
  </si>
  <si>
    <t>ул. Старомалыщинская, 108А</t>
  </si>
  <si>
    <t>пр-т Космонавтов, 68 (1х120 кВт)</t>
  </si>
  <si>
    <t>ул. Новооктябрьская, 1</t>
  </si>
  <si>
    <t>ул. Тавлая, 30Б (ул. Брикеля, 26)</t>
  </si>
  <si>
    <t>ул. Дзержинского, 118</t>
  </si>
  <si>
    <t>ул. Белые Росы, 61</t>
  </si>
  <si>
    <t>ул. Дзержинского, 116А</t>
  </si>
  <si>
    <t>ул. Лиможа, 25</t>
  </si>
  <si>
    <t>ул. Химиков, 5</t>
  </si>
  <si>
    <t>ул. Огинского, 21</t>
  </si>
  <si>
    <t>ул. Великая Ольшанка, 3</t>
  </si>
  <si>
    <t>ул. Островского, 8 (перспективная стоянка строящегося квартала жилих домов ОАО "Гродножилстрой"</t>
  </si>
  <si>
    <t>ул. Виктора Глухова, 20Б</t>
  </si>
  <si>
    <t>ул. Виктора Глухова, 29Б</t>
  </si>
  <si>
    <t>ул. Тавлая, 64А</t>
  </si>
  <si>
    <t>ул. Наполеона Орды, 12</t>
  </si>
  <si>
    <t>Всего:</t>
  </si>
  <si>
    <r>
      <t>*</t>
    </r>
    <r>
      <rPr>
        <sz val="10"/>
        <color rgb="FF000000"/>
        <rFont val="Calibri"/>
        <family val="2"/>
        <charset val="204"/>
        <scheme val="minor"/>
      </rPr>
      <t> Выбранные места требуют уточнения по размещению ЭЗС в части возможности подключения к сетям энергосистемы                                                                                                                                                                                  с учетом объемов затрат на реконструкцию объектов энергосистемы.</t>
    </r>
  </si>
  <si>
    <r>
      <t>**</t>
    </r>
    <r>
      <rPr>
        <sz val="10"/>
        <color rgb="FF000000"/>
        <rFont val="Calibri"/>
        <family val="2"/>
        <charset val="204"/>
        <scheme val="minor"/>
      </rPr>
      <t> Проектно-изыскательные работы.</t>
    </r>
  </si>
  <si>
    <r>
      <t>***</t>
    </r>
    <r>
      <rPr>
        <sz val="10"/>
        <color rgb="FF000000"/>
        <rFont val="Calibri"/>
        <family val="2"/>
        <charset val="204"/>
        <scheme val="minor"/>
      </rPr>
      <t> Проектно-изыскательные работы по завершению планиреумых строительных работ и ввода объекта в эксплуатацию.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</si>
</sst>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Alignment="1"/>
    <xf numFmtId="0" fontId="2" fillId="0" borderId="0" xfId="0" applyFont="1" applyFill="1" applyAlignment="1"/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/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164" fontId="0" fillId="0" borderId="2" xfId="1" applyNumberFormat="1" applyFont="1" applyFill="1" applyBorder="1" applyAlignment="1">
      <alignment horizontal="left" vertical="center" wrapText="1" indent="1"/>
    </xf>
    <xf numFmtId="164" fontId="2" fillId="0" borderId="2" xfId="1" applyNumberFormat="1" applyFont="1" applyFill="1" applyBorder="1" applyAlignment="1">
      <alignment horizontal="left" vertical="center" wrapText="1" indent="3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/>
    </xf>
    <xf numFmtId="164" fontId="2" fillId="0" borderId="2" xfId="1" applyNumberFormat="1" applyFont="1" applyFill="1" applyBorder="1" applyAlignment="1">
      <alignment horizontal="left" vertical="center" wrapText="1" inden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164" fontId="0" fillId="2" borderId="2" xfId="1" applyNumberFormat="1" applyFont="1" applyFill="1" applyBorder="1" applyAlignment="1">
      <alignment horizontal="left" vertical="center" wrapText="1" indent="1"/>
    </xf>
    <xf numFmtId="164" fontId="2" fillId="2" borderId="2" xfId="1" applyNumberFormat="1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/>
    <xf numFmtId="164" fontId="1" fillId="0" borderId="2" xfId="1" applyNumberFormat="1" applyFont="1" applyFill="1" applyBorder="1" applyAlignment="1">
      <alignment horizontal="left" vertical="center" wrapText="1" indent="1"/>
    </xf>
    <xf numFmtId="0" fontId="0" fillId="0" borderId="0" xfId="0" applyFont="1" applyFill="1"/>
    <xf numFmtId="0" fontId="0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left" vertical="center" wrapText="1" indent="1"/>
    </xf>
    <xf numFmtId="0" fontId="0" fillId="0" borderId="2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2" fontId="0" fillId="0" borderId="0" xfId="0" applyNumberFormat="1" applyFont="1" applyFill="1"/>
    <xf numFmtId="0" fontId="7" fillId="0" borderId="0" xfId="0" applyFont="1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86"/>
  <sheetViews>
    <sheetView tabSelected="1" view="pageBreakPreview" zoomScaleNormal="100" zoomScaleSheetLayoutView="100" workbookViewId="0">
      <pane ySplit="13" topLeftCell="A14" activePane="bottomLeft" state="frozen"/>
      <selection pane="bottomLeft" activeCell="A24" sqref="A24:K24"/>
    </sheetView>
  </sheetViews>
  <sheetFormatPr defaultRowHeight="15" x14ac:dyDescent="0.25"/>
  <cols>
    <col min="1" max="1" width="5.140625" style="1" customWidth="1"/>
    <col min="2" max="2" width="4.42578125" style="2" customWidth="1"/>
    <col min="3" max="3" width="35.28515625" style="3" customWidth="1"/>
    <col min="4" max="4" width="40.42578125" style="3" customWidth="1"/>
    <col min="5" max="5" width="10.42578125" style="3" customWidth="1"/>
    <col min="6" max="6" width="27.140625" style="3" customWidth="1"/>
    <col min="7" max="7" width="6.28515625" style="3" hidden="1" customWidth="1"/>
    <col min="8" max="8" width="7.5703125" style="3" hidden="1" customWidth="1"/>
    <col min="9" max="9" width="6.28515625" style="3" hidden="1" customWidth="1"/>
    <col min="10" max="10" width="13.140625" style="10" customWidth="1"/>
    <col min="11" max="11" width="20.28515625" style="8" customWidth="1"/>
    <col min="12" max="12" width="9.140625" style="3"/>
    <col min="13" max="13" width="37" style="3" customWidth="1"/>
    <col min="14" max="14" width="19" style="3" customWidth="1"/>
    <col min="15" max="16384" width="9.140625" style="3"/>
  </cols>
  <sheetData>
    <row r="1" spans="1:13" s="1" customFormat="1" ht="12.75" customHeight="1" x14ac:dyDescent="0.25">
      <c r="B1" s="2"/>
      <c r="C1" s="3"/>
      <c r="D1" s="3"/>
      <c r="E1" s="3"/>
      <c r="F1" s="3"/>
      <c r="I1" s="3"/>
      <c r="J1" s="3" t="s">
        <v>0</v>
      </c>
      <c r="K1" s="3"/>
      <c r="L1" s="3"/>
      <c r="M1" s="3"/>
    </row>
    <row r="2" spans="1:13" s="1" customFormat="1" ht="12.75" customHeight="1" x14ac:dyDescent="0.25">
      <c r="B2" s="2"/>
      <c r="C2" s="3"/>
      <c r="D2" s="3"/>
      <c r="E2" s="3"/>
      <c r="F2" s="3"/>
      <c r="I2" s="3"/>
      <c r="J2" s="3" t="s">
        <v>1</v>
      </c>
      <c r="K2" s="3"/>
      <c r="L2" s="3"/>
      <c r="M2" s="3"/>
    </row>
    <row r="3" spans="1:13" s="1" customFormat="1" ht="12.75" customHeight="1" x14ac:dyDescent="0.25">
      <c r="B3" s="2"/>
      <c r="C3" s="3"/>
      <c r="D3" s="3"/>
      <c r="E3" s="3"/>
      <c r="F3" s="3"/>
      <c r="I3" s="3"/>
      <c r="J3" s="3" t="s">
        <v>2</v>
      </c>
      <c r="K3" s="3"/>
      <c r="L3" s="3"/>
      <c r="M3" s="3"/>
    </row>
    <row r="4" spans="1:13" s="1" customFormat="1" ht="12.75" customHeight="1" x14ac:dyDescent="0.25">
      <c r="B4" s="2"/>
      <c r="C4" s="3"/>
      <c r="D4" s="3"/>
      <c r="E4" s="3"/>
      <c r="F4" s="3"/>
      <c r="I4" s="3"/>
      <c r="J4" s="3" t="s">
        <v>3</v>
      </c>
      <c r="K4" s="3"/>
      <c r="L4" s="3"/>
      <c r="M4" s="3"/>
    </row>
    <row r="5" spans="1:13" s="1" customFormat="1" ht="12.75" customHeight="1" x14ac:dyDescent="0.25">
      <c r="B5" s="2"/>
      <c r="C5" s="3"/>
      <c r="D5" s="3"/>
      <c r="E5" s="3"/>
      <c r="F5" s="3"/>
      <c r="I5" s="3"/>
      <c r="J5" s="3"/>
      <c r="K5" s="3"/>
      <c r="L5" s="3"/>
      <c r="M5" s="3"/>
    </row>
    <row r="6" spans="1:13" s="1" customFormat="1" ht="12.75" customHeight="1" x14ac:dyDescent="0.25">
      <c r="B6" s="2"/>
      <c r="C6" s="3"/>
      <c r="D6" s="3"/>
      <c r="E6" s="3"/>
      <c r="F6" s="3"/>
      <c r="J6" s="4"/>
      <c r="K6" s="3" t="s">
        <v>4</v>
      </c>
      <c r="M6" s="3"/>
    </row>
    <row r="7" spans="1:13" s="1" customFormat="1" ht="15" customHeight="1" x14ac:dyDescent="0.25">
      <c r="B7" s="2"/>
      <c r="C7" s="3"/>
      <c r="D7" s="3"/>
      <c r="E7" s="3"/>
      <c r="F7" s="3"/>
      <c r="J7" s="5"/>
      <c r="K7" s="3"/>
      <c r="L7" s="3"/>
      <c r="M7" s="3"/>
    </row>
    <row r="8" spans="1:13" s="1" customFormat="1" ht="15" customHeight="1" x14ac:dyDescent="0.25">
      <c r="B8" s="2"/>
      <c r="C8" s="3"/>
      <c r="D8" s="3"/>
      <c r="E8" s="3"/>
      <c r="F8" s="3"/>
      <c r="J8" s="4"/>
      <c r="K8" s="3" t="s">
        <v>5</v>
      </c>
      <c r="M8" s="3"/>
    </row>
    <row r="9" spans="1:13" s="1" customFormat="1" ht="7.5" customHeight="1" x14ac:dyDescent="0.25">
      <c r="B9" s="6"/>
      <c r="C9" s="6"/>
      <c r="D9" s="6"/>
      <c r="E9" s="6"/>
      <c r="F9" s="6"/>
      <c r="G9" s="6"/>
      <c r="H9" s="6"/>
      <c r="I9" s="6"/>
      <c r="J9" s="7"/>
      <c r="K9" s="8"/>
    </row>
    <row r="10" spans="1:13" s="1" customFormat="1" ht="35.25" customHeight="1" x14ac:dyDescent="0.25">
      <c r="B10" s="9" t="s">
        <v>6</v>
      </c>
      <c r="C10" s="9"/>
      <c r="D10" s="9"/>
      <c r="E10" s="9"/>
      <c r="F10" s="9"/>
      <c r="G10" s="9"/>
      <c r="H10" s="9"/>
      <c r="I10" s="9"/>
      <c r="J10" s="9"/>
      <c r="K10" s="9"/>
    </row>
    <row r="11" spans="1:13" s="1" customFormat="1" ht="4.5" customHeight="1" x14ac:dyDescent="0.25">
      <c r="B11" s="2"/>
      <c r="C11" s="3"/>
      <c r="D11" s="3"/>
      <c r="E11" s="3"/>
      <c r="F11" s="3"/>
      <c r="G11" s="3"/>
      <c r="H11" s="3"/>
      <c r="I11" s="3"/>
      <c r="J11" s="10"/>
      <c r="K11" s="8"/>
    </row>
    <row r="12" spans="1:13" s="1" customFormat="1" ht="21.75" customHeight="1" x14ac:dyDescent="0.25">
      <c r="A12" s="11" t="s">
        <v>7</v>
      </c>
      <c r="B12" s="11" t="s">
        <v>7</v>
      </c>
      <c r="C12" s="11" t="s">
        <v>8</v>
      </c>
      <c r="D12" s="11" t="s">
        <v>9</v>
      </c>
      <c r="E12" s="11" t="s">
        <v>10</v>
      </c>
      <c r="F12" s="11" t="s">
        <v>11</v>
      </c>
      <c r="G12" s="56"/>
      <c r="H12" s="57"/>
      <c r="I12" s="58"/>
      <c r="J12" s="12" t="s">
        <v>12</v>
      </c>
      <c r="K12" s="12" t="s">
        <v>13</v>
      </c>
    </row>
    <row r="13" spans="1:13" s="13" customFormat="1" ht="21.75" customHeight="1" x14ac:dyDescent="0.25">
      <c r="A13" s="11"/>
      <c r="B13" s="11"/>
      <c r="C13" s="11"/>
      <c r="D13" s="11"/>
      <c r="E13" s="11"/>
      <c r="F13" s="11"/>
      <c r="G13" s="15"/>
      <c r="H13" s="15"/>
      <c r="I13" s="15"/>
      <c r="J13" s="12"/>
      <c r="K13" s="12"/>
    </row>
    <row r="14" spans="1:13" s="13" customFormat="1" x14ac:dyDescent="0.25">
      <c r="A14" s="14" t="s">
        <v>14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3" s="13" customFormat="1" ht="30" x14ac:dyDescent="0.25">
      <c r="A15" s="15">
        <v>1</v>
      </c>
      <c r="B15" s="15">
        <v>1</v>
      </c>
      <c r="C15" s="16" t="s">
        <v>15</v>
      </c>
      <c r="D15" s="16" t="s">
        <v>16</v>
      </c>
      <c r="E15" s="15" t="s">
        <v>17</v>
      </c>
      <c r="F15" s="15" t="s">
        <v>18</v>
      </c>
      <c r="G15" s="17">
        <v>0</v>
      </c>
      <c r="H15" s="17">
        <v>1</v>
      </c>
      <c r="I15" s="17">
        <v>0</v>
      </c>
      <c r="J15" s="18">
        <f>G15+H15+I15</f>
        <v>1</v>
      </c>
      <c r="K15" s="15">
        <v>0.05</v>
      </c>
    </row>
    <row r="16" spans="1:13" s="24" customFormat="1" x14ac:dyDescent="0.25">
      <c r="A16" s="19"/>
      <c r="B16" s="19"/>
      <c r="C16" s="20" t="s">
        <v>19</v>
      </c>
      <c r="D16" s="21"/>
      <c r="E16" s="22"/>
      <c r="F16" s="19"/>
      <c r="G16" s="23">
        <f t="shared" ref="G16:J16" si="0">SUM(G15)</f>
        <v>0</v>
      </c>
      <c r="H16" s="23">
        <f t="shared" si="0"/>
        <v>1</v>
      </c>
      <c r="I16" s="23">
        <f t="shared" si="0"/>
        <v>0</v>
      </c>
      <c r="J16" s="23">
        <f t="shared" si="0"/>
        <v>1</v>
      </c>
      <c r="K16" s="19">
        <v>0.05</v>
      </c>
    </row>
    <row r="17" spans="1:11" x14ac:dyDescent="0.25">
      <c r="A17" s="25" t="s">
        <v>20</v>
      </c>
      <c r="B17" s="26"/>
      <c r="C17" s="26"/>
      <c r="D17" s="26"/>
      <c r="E17" s="26"/>
      <c r="F17" s="26"/>
      <c r="G17" s="26"/>
      <c r="H17" s="26"/>
      <c r="I17" s="26"/>
      <c r="J17" s="26"/>
      <c r="K17" s="27"/>
    </row>
    <row r="18" spans="1:11" x14ac:dyDescent="0.25">
      <c r="A18" s="28">
        <v>2</v>
      </c>
      <c r="B18" s="28">
        <v>1</v>
      </c>
      <c r="C18" s="16" t="s">
        <v>15</v>
      </c>
      <c r="D18" s="16" t="s">
        <v>21</v>
      </c>
      <c r="E18" s="15" t="s">
        <v>17</v>
      </c>
      <c r="F18" s="15" t="s">
        <v>18</v>
      </c>
      <c r="G18" s="17">
        <v>0</v>
      </c>
      <c r="H18" s="17">
        <v>1</v>
      </c>
      <c r="I18" s="17">
        <v>0</v>
      </c>
      <c r="J18" s="23">
        <f>G18+H18+I18</f>
        <v>1</v>
      </c>
      <c r="K18" s="29">
        <v>0.05</v>
      </c>
    </row>
    <row r="19" spans="1:11" x14ac:dyDescent="0.25">
      <c r="A19" s="28">
        <v>3</v>
      </c>
      <c r="B19" s="28">
        <v>2</v>
      </c>
      <c r="C19" s="16" t="s">
        <v>15</v>
      </c>
      <c r="D19" s="16" t="s">
        <v>22</v>
      </c>
      <c r="E19" s="15" t="s">
        <v>17</v>
      </c>
      <c r="F19" s="15" t="s">
        <v>18</v>
      </c>
      <c r="G19" s="17">
        <v>0</v>
      </c>
      <c r="H19" s="17">
        <v>1</v>
      </c>
      <c r="I19" s="17">
        <v>0</v>
      </c>
      <c r="J19" s="23">
        <f>G19+H19+I19</f>
        <v>1</v>
      </c>
      <c r="K19" s="29">
        <v>0.05</v>
      </c>
    </row>
    <row r="20" spans="1:11" ht="30" x14ac:dyDescent="0.25">
      <c r="A20" s="28">
        <v>4</v>
      </c>
      <c r="B20" s="28">
        <v>3</v>
      </c>
      <c r="C20" s="16" t="s">
        <v>15</v>
      </c>
      <c r="D20" s="16" t="s">
        <v>23</v>
      </c>
      <c r="E20" s="15" t="s">
        <v>17</v>
      </c>
      <c r="F20" s="15" t="s">
        <v>18</v>
      </c>
      <c r="G20" s="17">
        <v>0</v>
      </c>
      <c r="H20" s="17">
        <v>1</v>
      </c>
      <c r="I20" s="17">
        <v>0</v>
      </c>
      <c r="J20" s="23">
        <f>G20+H20+I20</f>
        <v>1</v>
      </c>
      <c r="K20" s="29">
        <v>0.05</v>
      </c>
    </row>
    <row r="21" spans="1:11" ht="30" x14ac:dyDescent="0.25">
      <c r="A21" s="28">
        <v>5</v>
      </c>
      <c r="B21" s="28">
        <v>4</v>
      </c>
      <c r="C21" s="16" t="s">
        <v>15</v>
      </c>
      <c r="D21" s="16" t="s">
        <v>24</v>
      </c>
      <c r="E21" s="15" t="s">
        <v>17</v>
      </c>
      <c r="F21" s="15" t="s">
        <v>18</v>
      </c>
      <c r="G21" s="17">
        <v>0</v>
      </c>
      <c r="H21" s="17">
        <v>1</v>
      </c>
      <c r="I21" s="17">
        <v>0</v>
      </c>
      <c r="J21" s="23">
        <f>G21+H21+I21</f>
        <v>1</v>
      </c>
      <c r="K21" s="29">
        <v>0.05</v>
      </c>
    </row>
    <row r="22" spans="1:11" x14ac:dyDescent="0.25">
      <c r="A22" s="28">
        <v>6</v>
      </c>
      <c r="B22" s="28">
        <v>5</v>
      </c>
      <c r="C22" s="16" t="s">
        <v>15</v>
      </c>
      <c r="D22" s="16" t="s">
        <v>25</v>
      </c>
      <c r="E22" s="15" t="s">
        <v>17</v>
      </c>
      <c r="F22" s="15" t="s">
        <v>18</v>
      </c>
      <c r="G22" s="17"/>
      <c r="H22" s="17">
        <v>2</v>
      </c>
      <c r="I22" s="17">
        <v>0</v>
      </c>
      <c r="J22" s="23">
        <f>G22+H22+I22</f>
        <v>2</v>
      </c>
      <c r="K22" s="29">
        <v>0.12</v>
      </c>
    </row>
    <row r="23" spans="1:11" s="10" customFormat="1" x14ac:dyDescent="0.25">
      <c r="A23" s="30"/>
      <c r="B23" s="31"/>
      <c r="C23" s="20" t="s">
        <v>19</v>
      </c>
      <c r="D23" s="20"/>
      <c r="E23" s="20"/>
      <c r="F23" s="20"/>
      <c r="G23" s="23">
        <f t="shared" ref="G23" si="1">SUM(G18:G21)</f>
        <v>0</v>
      </c>
      <c r="H23" s="23">
        <f>SUM(H18:H22)</f>
        <v>6</v>
      </c>
      <c r="I23" s="23">
        <f>SUM(I18:I22)</f>
        <v>0</v>
      </c>
      <c r="J23" s="23">
        <f>SUM(J18:J22)</f>
        <v>6</v>
      </c>
      <c r="K23" s="19">
        <f>SUM(K18:K22)</f>
        <v>0.32</v>
      </c>
    </row>
    <row r="24" spans="1:11" x14ac:dyDescent="0.25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7"/>
    </row>
    <row r="25" spans="1:11" x14ac:dyDescent="0.25">
      <c r="A25" s="28">
        <v>7</v>
      </c>
      <c r="B25" s="32">
        <v>1</v>
      </c>
      <c r="C25" s="16" t="s">
        <v>15</v>
      </c>
      <c r="D25" s="16" t="s">
        <v>27</v>
      </c>
      <c r="E25" s="15" t="s">
        <v>28</v>
      </c>
      <c r="F25" s="15" t="s">
        <v>18</v>
      </c>
      <c r="G25" s="17">
        <v>0</v>
      </c>
      <c r="H25" s="17">
        <v>1</v>
      </c>
      <c r="I25" s="17">
        <v>0</v>
      </c>
      <c r="J25" s="23">
        <f>G25+H25+I25</f>
        <v>1</v>
      </c>
      <c r="K25" s="33">
        <v>0.03</v>
      </c>
    </row>
    <row r="26" spans="1:11" x14ac:dyDescent="0.25">
      <c r="A26" s="28">
        <v>8</v>
      </c>
      <c r="B26" s="32">
        <v>2</v>
      </c>
      <c r="C26" s="16" t="s">
        <v>29</v>
      </c>
      <c r="D26" s="16" t="s">
        <v>30</v>
      </c>
      <c r="E26" s="15" t="s">
        <v>17</v>
      </c>
      <c r="F26" s="15" t="s">
        <v>18</v>
      </c>
      <c r="G26" s="17"/>
      <c r="H26" s="17"/>
      <c r="I26" s="17"/>
      <c r="J26" s="23">
        <v>1</v>
      </c>
      <c r="K26" s="33">
        <v>0.08</v>
      </c>
    </row>
    <row r="27" spans="1:11" s="10" customFormat="1" x14ac:dyDescent="0.25">
      <c r="A27" s="30"/>
      <c r="B27" s="30"/>
      <c r="C27" s="20" t="s">
        <v>19</v>
      </c>
      <c r="D27" s="20"/>
      <c r="E27" s="19"/>
      <c r="F27" s="19"/>
      <c r="G27" s="23">
        <f t="shared" ref="G27:I27" si="2">SUM(G25)</f>
        <v>0</v>
      </c>
      <c r="H27" s="23">
        <f t="shared" si="2"/>
        <v>1</v>
      </c>
      <c r="I27" s="23">
        <f t="shared" si="2"/>
        <v>0</v>
      </c>
      <c r="J27" s="23">
        <f>SUM(J25:J26)</f>
        <v>2</v>
      </c>
      <c r="K27" s="30">
        <f>K25+K26</f>
        <v>0.11</v>
      </c>
    </row>
    <row r="28" spans="1:11" x14ac:dyDescent="0.25">
      <c r="A28" s="25" t="s">
        <v>31</v>
      </c>
      <c r="B28" s="26"/>
      <c r="C28" s="26"/>
      <c r="D28" s="26"/>
      <c r="E28" s="26"/>
      <c r="F28" s="26"/>
      <c r="G28" s="26"/>
      <c r="H28" s="26"/>
      <c r="I28" s="26"/>
      <c r="J28" s="26"/>
      <c r="K28" s="27"/>
    </row>
    <row r="29" spans="1:11" x14ac:dyDescent="0.25">
      <c r="A29" s="28">
        <v>9</v>
      </c>
      <c r="B29" s="28">
        <v>1</v>
      </c>
      <c r="C29" s="16" t="s">
        <v>32</v>
      </c>
      <c r="D29" s="16" t="s">
        <v>33</v>
      </c>
      <c r="E29" s="15" t="s">
        <v>17</v>
      </c>
      <c r="F29" s="15" t="s">
        <v>18</v>
      </c>
      <c r="G29" s="17">
        <v>0</v>
      </c>
      <c r="H29" s="17">
        <v>1</v>
      </c>
      <c r="I29" s="17"/>
      <c r="J29" s="23">
        <f>G29+H29+I29</f>
        <v>1</v>
      </c>
      <c r="K29" s="28">
        <v>0.05</v>
      </c>
    </row>
    <row r="30" spans="1:11" s="10" customFormat="1" x14ac:dyDescent="0.25">
      <c r="A30" s="30"/>
      <c r="B30" s="30"/>
      <c r="C30" s="20" t="s">
        <v>19</v>
      </c>
      <c r="D30" s="20"/>
      <c r="E30" s="19"/>
      <c r="F30" s="19"/>
      <c r="G30" s="23">
        <f t="shared" ref="G30:J30" si="3">SUM(G29)</f>
        <v>0</v>
      </c>
      <c r="H30" s="23">
        <f t="shared" si="3"/>
        <v>1</v>
      </c>
      <c r="I30" s="23">
        <f t="shared" si="3"/>
        <v>0</v>
      </c>
      <c r="J30" s="23">
        <f t="shared" si="3"/>
        <v>1</v>
      </c>
      <c r="K30" s="30">
        <v>0.05</v>
      </c>
    </row>
    <row r="31" spans="1:11" x14ac:dyDescent="0.25">
      <c r="A31" s="25" t="s">
        <v>34</v>
      </c>
      <c r="B31" s="26"/>
      <c r="C31" s="26"/>
      <c r="D31" s="26"/>
      <c r="E31" s="26"/>
      <c r="F31" s="26"/>
      <c r="G31" s="26"/>
      <c r="H31" s="26"/>
      <c r="I31" s="26"/>
      <c r="J31" s="26"/>
      <c r="K31" s="27"/>
    </row>
    <row r="32" spans="1:11" ht="32.25" customHeight="1" x14ac:dyDescent="0.25">
      <c r="A32" s="28">
        <v>10</v>
      </c>
      <c r="B32" s="28">
        <v>1</v>
      </c>
      <c r="C32" s="16" t="s">
        <v>35</v>
      </c>
      <c r="D32" s="16" t="s">
        <v>36</v>
      </c>
      <c r="E32" s="15" t="s">
        <v>17</v>
      </c>
      <c r="F32" s="15" t="s">
        <v>37</v>
      </c>
      <c r="G32" s="17">
        <v>0</v>
      </c>
      <c r="H32" s="17">
        <v>1</v>
      </c>
      <c r="I32" s="17">
        <v>0</v>
      </c>
      <c r="J32" s="23">
        <f>G32+H32+I32</f>
        <v>1</v>
      </c>
      <c r="K32" s="34" t="s">
        <v>38</v>
      </c>
    </row>
    <row r="33" spans="1:11" ht="32.25" customHeight="1" x14ac:dyDescent="0.25">
      <c r="A33" s="28">
        <v>11</v>
      </c>
      <c r="B33" s="28">
        <v>2</v>
      </c>
      <c r="C33" s="16" t="s">
        <v>39</v>
      </c>
      <c r="D33" s="16" t="s">
        <v>40</v>
      </c>
      <c r="E33" s="15" t="s">
        <v>28</v>
      </c>
      <c r="F33" s="16" t="s">
        <v>39</v>
      </c>
      <c r="G33" s="17">
        <v>0</v>
      </c>
      <c r="H33" s="17">
        <v>1</v>
      </c>
      <c r="I33" s="17">
        <v>0</v>
      </c>
      <c r="J33" s="23">
        <f>G33+H33+I33</f>
        <v>1</v>
      </c>
      <c r="K33" s="33">
        <v>0.05</v>
      </c>
    </row>
    <row r="34" spans="1:11" x14ac:dyDescent="0.25">
      <c r="A34" s="28">
        <v>12</v>
      </c>
      <c r="B34" s="32">
        <v>3</v>
      </c>
      <c r="C34" s="35" t="s">
        <v>15</v>
      </c>
      <c r="D34" s="35" t="s">
        <v>41</v>
      </c>
      <c r="E34" s="15" t="s">
        <v>17</v>
      </c>
      <c r="F34" s="15" t="s">
        <v>18</v>
      </c>
      <c r="G34" s="17">
        <v>0</v>
      </c>
      <c r="H34" s="17">
        <v>1</v>
      </c>
      <c r="I34" s="17">
        <v>0</v>
      </c>
      <c r="J34" s="23">
        <f>G34+H34+I34</f>
        <v>1</v>
      </c>
      <c r="K34" s="33">
        <v>0.05</v>
      </c>
    </row>
    <row r="35" spans="1:11" x14ac:dyDescent="0.25">
      <c r="A35" s="28">
        <v>13</v>
      </c>
      <c r="B35" s="32">
        <v>4</v>
      </c>
      <c r="C35" s="35" t="s">
        <v>29</v>
      </c>
      <c r="D35" s="35" t="s">
        <v>42</v>
      </c>
      <c r="E35" s="15" t="s">
        <v>28</v>
      </c>
      <c r="F35" s="15" t="s">
        <v>18</v>
      </c>
      <c r="G35" s="17"/>
      <c r="H35" s="17">
        <v>1</v>
      </c>
      <c r="I35" s="17"/>
      <c r="J35" s="23">
        <f>G35+H35+I35</f>
        <v>1</v>
      </c>
      <c r="K35" s="33">
        <v>0.05</v>
      </c>
    </row>
    <row r="36" spans="1:11" s="10" customFormat="1" x14ac:dyDescent="0.25">
      <c r="A36" s="30"/>
      <c r="B36" s="31"/>
      <c r="C36" s="20" t="s">
        <v>19</v>
      </c>
      <c r="D36" s="20"/>
      <c r="E36" s="20"/>
      <c r="F36" s="20"/>
      <c r="G36" s="23">
        <f t="shared" ref="G36:I36" si="4">SUM(G32:G34)</f>
        <v>0</v>
      </c>
      <c r="H36" s="23">
        <f>SUM(H32:H35)</f>
        <v>4</v>
      </c>
      <c r="I36" s="23">
        <f t="shared" si="4"/>
        <v>0</v>
      </c>
      <c r="J36" s="23">
        <f>SUM(J32:J35)</f>
        <v>4</v>
      </c>
      <c r="K36" s="30">
        <f>K33+K34+K35</f>
        <v>0.15000000000000002</v>
      </c>
    </row>
    <row r="37" spans="1:11" x14ac:dyDescent="0.25">
      <c r="A37" s="25" t="s">
        <v>43</v>
      </c>
      <c r="B37" s="26"/>
      <c r="C37" s="26"/>
      <c r="D37" s="26"/>
      <c r="E37" s="26"/>
      <c r="F37" s="26"/>
      <c r="G37" s="26"/>
      <c r="H37" s="26"/>
      <c r="I37" s="26"/>
      <c r="J37" s="26"/>
      <c r="K37" s="27"/>
    </row>
    <row r="38" spans="1:11" ht="30" x14ac:dyDescent="0.25">
      <c r="A38" s="28">
        <v>14</v>
      </c>
      <c r="B38" s="28">
        <v>1</v>
      </c>
      <c r="C38" s="16" t="s">
        <v>44</v>
      </c>
      <c r="D38" s="16" t="s">
        <v>45</v>
      </c>
      <c r="E38" s="15" t="s">
        <v>17</v>
      </c>
      <c r="F38" s="15" t="s">
        <v>46</v>
      </c>
      <c r="G38" s="17">
        <v>0</v>
      </c>
      <c r="H38" s="36">
        <v>1</v>
      </c>
      <c r="I38" s="36">
        <v>0</v>
      </c>
      <c r="J38" s="23">
        <f>G38+H38+I38</f>
        <v>1</v>
      </c>
      <c r="K38" s="28" t="s">
        <v>47</v>
      </c>
    </row>
    <row r="39" spans="1:11" x14ac:dyDescent="0.25">
      <c r="A39" s="28">
        <v>15</v>
      </c>
      <c r="B39" s="32">
        <v>2</v>
      </c>
      <c r="C39" s="16" t="s">
        <v>15</v>
      </c>
      <c r="D39" s="16" t="s">
        <v>48</v>
      </c>
      <c r="E39" s="15" t="s">
        <v>17</v>
      </c>
      <c r="F39" s="15" t="s">
        <v>18</v>
      </c>
      <c r="G39" s="17">
        <v>0</v>
      </c>
      <c r="H39" s="36">
        <v>1</v>
      </c>
      <c r="I39" s="36">
        <v>0</v>
      </c>
      <c r="J39" s="23">
        <f>G39+H39+I39</f>
        <v>1</v>
      </c>
      <c r="K39" s="33">
        <v>0.05</v>
      </c>
    </row>
    <row r="40" spans="1:11" x14ac:dyDescent="0.25">
      <c r="A40" s="28">
        <v>16</v>
      </c>
      <c r="B40" s="32">
        <v>3</v>
      </c>
      <c r="C40" s="16" t="s">
        <v>15</v>
      </c>
      <c r="D40" s="16" t="s">
        <v>49</v>
      </c>
      <c r="E40" s="15" t="s">
        <v>17</v>
      </c>
      <c r="F40" s="15" t="s">
        <v>18</v>
      </c>
      <c r="G40" s="17"/>
      <c r="H40" s="36">
        <v>0</v>
      </c>
      <c r="I40" s="36">
        <v>1</v>
      </c>
      <c r="J40" s="23">
        <f>G40+H40+I40</f>
        <v>1</v>
      </c>
      <c r="K40" s="33">
        <v>0.08</v>
      </c>
    </row>
    <row r="41" spans="1:11" x14ac:dyDescent="0.25">
      <c r="A41" s="28">
        <v>17</v>
      </c>
      <c r="B41" s="32">
        <v>4</v>
      </c>
      <c r="C41" s="16" t="s">
        <v>15</v>
      </c>
      <c r="D41" s="16" t="s">
        <v>50</v>
      </c>
      <c r="E41" s="15" t="s">
        <v>17</v>
      </c>
      <c r="F41" s="15" t="s">
        <v>18</v>
      </c>
      <c r="G41" s="17"/>
      <c r="H41" s="36">
        <v>0</v>
      </c>
      <c r="I41" s="36">
        <v>1</v>
      </c>
      <c r="J41" s="23">
        <f>G41+H41+I41</f>
        <v>1</v>
      </c>
      <c r="K41" s="33">
        <v>0.12</v>
      </c>
    </row>
    <row r="42" spans="1:11" x14ac:dyDescent="0.25">
      <c r="A42" s="28">
        <v>18</v>
      </c>
      <c r="B42" s="32">
        <v>5</v>
      </c>
      <c r="C42" s="16" t="s">
        <v>15</v>
      </c>
      <c r="D42" s="16" t="s">
        <v>51</v>
      </c>
      <c r="E42" s="15" t="s">
        <v>17</v>
      </c>
      <c r="F42" s="15" t="s">
        <v>18</v>
      </c>
      <c r="G42" s="17"/>
      <c r="H42" s="36"/>
      <c r="I42" s="36">
        <v>1</v>
      </c>
      <c r="J42" s="23">
        <f>G42+H42+I42</f>
        <v>1</v>
      </c>
      <c r="K42" s="33">
        <v>0.08</v>
      </c>
    </row>
    <row r="43" spans="1:11" x14ac:dyDescent="0.25">
      <c r="A43" s="28">
        <v>19</v>
      </c>
      <c r="B43" s="32">
        <v>6</v>
      </c>
      <c r="C43" s="16" t="s">
        <v>29</v>
      </c>
      <c r="D43" s="16" t="s">
        <v>52</v>
      </c>
      <c r="E43" s="15" t="s">
        <v>53</v>
      </c>
      <c r="F43" s="15" t="s">
        <v>18</v>
      </c>
      <c r="G43" s="17"/>
      <c r="H43" s="36"/>
      <c r="I43" s="36">
        <v>1</v>
      </c>
      <c r="J43" s="23">
        <f>G43+H43+I43</f>
        <v>1</v>
      </c>
      <c r="K43" s="33">
        <v>0.05</v>
      </c>
    </row>
    <row r="44" spans="1:11" s="10" customFormat="1" x14ac:dyDescent="0.25">
      <c r="A44" s="30"/>
      <c r="B44" s="31"/>
      <c r="C44" s="20" t="s">
        <v>19</v>
      </c>
      <c r="D44" s="20"/>
      <c r="E44" s="20"/>
      <c r="F44" s="20"/>
      <c r="G44" s="23">
        <f>SUM(G38:G39)</f>
        <v>0</v>
      </c>
      <c r="H44" s="37">
        <f>SUM(H38:H41)</f>
        <v>2</v>
      </c>
      <c r="I44" s="37">
        <f>SUM(I38:I43)</f>
        <v>4</v>
      </c>
      <c r="J44" s="23">
        <f>SUM(J38:J43)</f>
        <v>6</v>
      </c>
      <c r="K44" s="30">
        <f>K39+K40+K41+K42+K43</f>
        <v>0.38</v>
      </c>
    </row>
    <row r="45" spans="1:11" x14ac:dyDescent="0.25">
      <c r="A45" s="25" t="s">
        <v>54</v>
      </c>
      <c r="B45" s="26"/>
      <c r="C45" s="26"/>
      <c r="D45" s="26"/>
      <c r="E45" s="26"/>
      <c r="F45" s="26"/>
      <c r="G45" s="26"/>
      <c r="H45" s="26"/>
      <c r="I45" s="26"/>
      <c r="J45" s="26"/>
      <c r="K45" s="27"/>
    </row>
    <row r="46" spans="1:11" x14ac:dyDescent="0.25">
      <c r="A46" s="28">
        <v>20</v>
      </c>
      <c r="B46" s="28">
        <v>1</v>
      </c>
      <c r="C46" s="16" t="s">
        <v>15</v>
      </c>
      <c r="D46" s="16" t="s">
        <v>55</v>
      </c>
      <c r="E46" s="15" t="s">
        <v>17</v>
      </c>
      <c r="F46" s="15" t="s">
        <v>18</v>
      </c>
      <c r="G46" s="17">
        <v>0</v>
      </c>
      <c r="H46" s="17">
        <v>1</v>
      </c>
      <c r="I46" s="17">
        <v>0</v>
      </c>
      <c r="J46" s="23">
        <f>G46+H46+I46</f>
        <v>1</v>
      </c>
      <c r="K46" s="28">
        <v>0.05</v>
      </c>
    </row>
    <row r="47" spans="1:11" x14ac:dyDescent="0.25">
      <c r="A47" s="28">
        <v>21</v>
      </c>
      <c r="B47" s="28">
        <v>2</v>
      </c>
      <c r="C47" s="16" t="s">
        <v>15</v>
      </c>
      <c r="D47" s="16" t="s">
        <v>56</v>
      </c>
      <c r="E47" s="15" t="s">
        <v>17</v>
      </c>
      <c r="F47" s="15" t="s">
        <v>18</v>
      </c>
      <c r="G47" s="17">
        <v>0</v>
      </c>
      <c r="H47" s="17"/>
      <c r="I47" s="17">
        <v>1</v>
      </c>
      <c r="J47" s="23">
        <f>G47+H47+I47</f>
        <v>1</v>
      </c>
      <c r="K47" s="33">
        <v>0.12</v>
      </c>
    </row>
    <row r="48" spans="1:11" ht="28.5" customHeight="1" x14ac:dyDescent="0.25">
      <c r="A48" s="28">
        <v>22</v>
      </c>
      <c r="B48" s="28">
        <v>3</v>
      </c>
      <c r="C48" s="16" t="s">
        <v>15</v>
      </c>
      <c r="D48" s="16" t="s">
        <v>57</v>
      </c>
      <c r="E48" s="15" t="s">
        <v>58</v>
      </c>
      <c r="F48" s="15" t="s">
        <v>18</v>
      </c>
      <c r="G48" s="17">
        <v>0</v>
      </c>
      <c r="H48" s="17"/>
      <c r="I48" s="17">
        <v>1</v>
      </c>
      <c r="J48" s="23">
        <f>G48+H48+I48</f>
        <v>1</v>
      </c>
      <c r="K48" s="33">
        <v>0.05</v>
      </c>
    </row>
    <row r="49" spans="1:11" ht="15.75" customHeight="1" x14ac:dyDescent="0.25">
      <c r="A49" s="28">
        <v>23</v>
      </c>
      <c r="B49" s="28">
        <v>4</v>
      </c>
      <c r="C49" s="16" t="s">
        <v>15</v>
      </c>
      <c r="D49" s="16" t="s">
        <v>59</v>
      </c>
      <c r="E49" s="15" t="s">
        <v>17</v>
      </c>
      <c r="F49" s="15" t="s">
        <v>18</v>
      </c>
      <c r="G49" s="17"/>
      <c r="H49" s="17"/>
      <c r="I49" s="17">
        <v>1</v>
      </c>
      <c r="J49" s="23">
        <f>G49+H49+I49</f>
        <v>1</v>
      </c>
      <c r="K49" s="33">
        <v>0.08</v>
      </c>
    </row>
    <row r="50" spans="1:11" s="10" customFormat="1" x14ac:dyDescent="0.25">
      <c r="A50" s="30"/>
      <c r="B50" s="31"/>
      <c r="C50" s="20" t="s">
        <v>19</v>
      </c>
      <c r="D50" s="20"/>
      <c r="E50" s="20"/>
      <c r="F50" s="20"/>
      <c r="G50" s="23">
        <f>SUM(G46:G48)</f>
        <v>0</v>
      </c>
      <c r="H50" s="23">
        <f>SUM(H46:H48)</f>
        <v>1</v>
      </c>
      <c r="I50" s="23">
        <f>SUM(I46:I49)</f>
        <v>3</v>
      </c>
      <c r="J50" s="23">
        <f>SUM(J46:J49)</f>
        <v>4</v>
      </c>
      <c r="K50" s="30">
        <f>K46+K47+K48+K49</f>
        <v>0.3</v>
      </c>
    </row>
    <row r="51" spans="1:11" x14ac:dyDescent="0.25">
      <c r="A51" s="25" t="s">
        <v>60</v>
      </c>
      <c r="B51" s="26"/>
      <c r="C51" s="26"/>
      <c r="D51" s="26"/>
      <c r="E51" s="26"/>
      <c r="F51" s="26"/>
      <c r="G51" s="26"/>
      <c r="H51" s="26"/>
      <c r="I51" s="26"/>
      <c r="J51" s="26"/>
      <c r="K51" s="27"/>
    </row>
    <row r="52" spans="1:11" ht="30" x14ac:dyDescent="0.25">
      <c r="A52" s="28">
        <v>24</v>
      </c>
      <c r="B52" s="28">
        <v>1</v>
      </c>
      <c r="C52" s="16" t="s">
        <v>15</v>
      </c>
      <c r="D52" s="16" t="s">
        <v>61</v>
      </c>
      <c r="E52" s="15" t="s">
        <v>17</v>
      </c>
      <c r="F52" s="15" t="s">
        <v>18</v>
      </c>
      <c r="G52" s="17">
        <v>0</v>
      </c>
      <c r="H52" s="17">
        <v>1</v>
      </c>
      <c r="I52" s="17">
        <v>0</v>
      </c>
      <c r="J52" s="23">
        <f>G52+H52+I52</f>
        <v>1</v>
      </c>
      <c r="K52" s="33">
        <v>0.05</v>
      </c>
    </row>
    <row r="53" spans="1:11" ht="30" x14ac:dyDescent="0.25">
      <c r="A53" s="28">
        <v>25</v>
      </c>
      <c r="B53" s="28">
        <v>2</v>
      </c>
      <c r="C53" s="16" t="s">
        <v>15</v>
      </c>
      <c r="D53" s="16" t="s">
        <v>62</v>
      </c>
      <c r="E53" s="15" t="s">
        <v>17</v>
      </c>
      <c r="F53" s="15" t="s">
        <v>18</v>
      </c>
      <c r="G53" s="17"/>
      <c r="H53" s="17">
        <v>2</v>
      </c>
      <c r="I53" s="17">
        <v>0</v>
      </c>
      <c r="J53" s="23">
        <f>G53+H53+I53</f>
        <v>2</v>
      </c>
      <c r="K53" s="33">
        <v>0.24</v>
      </c>
    </row>
    <row r="54" spans="1:11" ht="30" x14ac:dyDescent="0.25">
      <c r="A54" s="28">
        <v>26</v>
      </c>
      <c r="B54" s="28">
        <v>3</v>
      </c>
      <c r="C54" s="16" t="s">
        <v>29</v>
      </c>
      <c r="D54" s="16" t="s">
        <v>63</v>
      </c>
      <c r="E54" s="15" t="s">
        <v>17</v>
      </c>
      <c r="F54" s="15" t="s">
        <v>18</v>
      </c>
      <c r="G54" s="17"/>
      <c r="H54" s="17"/>
      <c r="I54" s="17">
        <v>2</v>
      </c>
      <c r="J54" s="23">
        <f>G54+H54+I54</f>
        <v>2</v>
      </c>
      <c r="K54" s="33">
        <v>0.12</v>
      </c>
    </row>
    <row r="55" spans="1:11" s="10" customFormat="1" x14ac:dyDescent="0.25">
      <c r="A55" s="30"/>
      <c r="B55" s="31"/>
      <c r="C55" s="20" t="s">
        <v>19</v>
      </c>
      <c r="D55" s="31"/>
      <c r="E55" s="31"/>
      <c r="F55" s="31"/>
      <c r="G55" s="23">
        <f t="shared" ref="G55" si="5">SUM(G52)</f>
        <v>0</v>
      </c>
      <c r="H55" s="23">
        <f>SUM(H52:H53)</f>
        <v>3</v>
      </c>
      <c r="I55" s="23">
        <f>SUM(I52:I54)</f>
        <v>2</v>
      </c>
      <c r="J55" s="23">
        <f>SUM(J52:J54)</f>
        <v>5</v>
      </c>
      <c r="K55" s="30">
        <f>K52+K53+K54</f>
        <v>0.41</v>
      </c>
    </row>
    <row r="56" spans="1:11" x14ac:dyDescent="0.25">
      <c r="A56" s="25" t="s">
        <v>64</v>
      </c>
      <c r="B56" s="26"/>
      <c r="C56" s="26"/>
      <c r="D56" s="26"/>
      <c r="E56" s="26"/>
      <c r="F56" s="26"/>
      <c r="G56" s="26"/>
      <c r="H56" s="26"/>
      <c r="I56" s="26"/>
      <c r="J56" s="26"/>
      <c r="K56" s="27"/>
    </row>
    <row r="57" spans="1:11" x14ac:dyDescent="0.25">
      <c r="A57" s="28">
        <v>27</v>
      </c>
      <c r="B57" s="32">
        <v>1</v>
      </c>
      <c r="C57" s="16" t="s">
        <v>15</v>
      </c>
      <c r="D57" s="35" t="s">
        <v>65</v>
      </c>
      <c r="E57" s="15" t="s">
        <v>17</v>
      </c>
      <c r="F57" s="15" t="s">
        <v>18</v>
      </c>
      <c r="G57" s="17">
        <v>0</v>
      </c>
      <c r="H57" s="17">
        <v>1</v>
      </c>
      <c r="I57" s="17">
        <v>0</v>
      </c>
      <c r="J57" s="23">
        <f>G57+H57+I57</f>
        <v>1</v>
      </c>
      <c r="K57" s="33">
        <v>0.05</v>
      </c>
    </row>
    <row r="58" spans="1:11" x14ac:dyDescent="0.25">
      <c r="A58" s="28">
        <v>28</v>
      </c>
      <c r="B58" s="32">
        <v>2</v>
      </c>
      <c r="C58" s="16" t="s">
        <v>15</v>
      </c>
      <c r="D58" s="35" t="s">
        <v>66</v>
      </c>
      <c r="E58" s="15" t="s">
        <v>17</v>
      </c>
      <c r="F58" s="15" t="s">
        <v>18</v>
      </c>
      <c r="G58" s="17">
        <v>0</v>
      </c>
      <c r="H58" s="17">
        <v>1</v>
      </c>
      <c r="I58" s="17">
        <v>0</v>
      </c>
      <c r="J58" s="23">
        <f>G58+H58+I58</f>
        <v>1</v>
      </c>
      <c r="K58" s="33">
        <v>0.1</v>
      </c>
    </row>
    <row r="59" spans="1:11" x14ac:dyDescent="0.25">
      <c r="A59" s="28">
        <v>29</v>
      </c>
      <c r="B59" s="32">
        <v>3</v>
      </c>
      <c r="C59" s="16" t="s">
        <v>15</v>
      </c>
      <c r="D59" s="35" t="s">
        <v>67</v>
      </c>
      <c r="E59" s="15" t="s">
        <v>17</v>
      </c>
      <c r="F59" s="15" t="s">
        <v>18</v>
      </c>
      <c r="G59" s="17">
        <v>0</v>
      </c>
      <c r="H59" s="17">
        <v>1</v>
      </c>
      <c r="I59" s="17">
        <v>0</v>
      </c>
      <c r="J59" s="23">
        <f>G59+H59+I59</f>
        <v>1</v>
      </c>
      <c r="K59" s="33">
        <v>0.05</v>
      </c>
    </row>
    <row r="60" spans="1:11" s="10" customFormat="1" x14ac:dyDescent="0.25">
      <c r="A60" s="30"/>
      <c r="B60" s="31"/>
      <c r="C60" s="20" t="s">
        <v>19</v>
      </c>
      <c r="D60" s="20"/>
      <c r="E60" s="20"/>
      <c r="F60" s="20"/>
      <c r="G60" s="23">
        <f>SUM(G57:G59)</f>
        <v>0</v>
      </c>
      <c r="H60" s="23">
        <f>SUM(H57:H59)</f>
        <v>3</v>
      </c>
      <c r="I60" s="23">
        <f>SUM(I57:I59)</f>
        <v>0</v>
      </c>
      <c r="J60" s="23">
        <f>SUM(J57:J59)</f>
        <v>3</v>
      </c>
      <c r="K60" s="30">
        <f>K57+K58+K59</f>
        <v>0.2</v>
      </c>
    </row>
    <row r="61" spans="1:11" x14ac:dyDescent="0.25">
      <c r="A61" s="25" t="s">
        <v>68</v>
      </c>
      <c r="B61" s="26"/>
      <c r="C61" s="26"/>
      <c r="D61" s="26"/>
      <c r="E61" s="26"/>
      <c r="F61" s="26"/>
      <c r="G61" s="26"/>
      <c r="H61" s="26"/>
      <c r="I61" s="26"/>
      <c r="J61" s="26"/>
      <c r="K61" s="27"/>
    </row>
    <row r="62" spans="1:11" x14ac:dyDescent="0.25">
      <c r="A62" s="28">
        <v>30</v>
      </c>
      <c r="B62" s="28">
        <v>1</v>
      </c>
      <c r="C62" s="16" t="s">
        <v>35</v>
      </c>
      <c r="D62" s="16" t="s">
        <v>69</v>
      </c>
      <c r="E62" s="15" t="s">
        <v>17</v>
      </c>
      <c r="F62" s="15" t="s">
        <v>37</v>
      </c>
      <c r="G62" s="17">
        <v>0</v>
      </c>
      <c r="H62" s="17">
        <v>1</v>
      </c>
      <c r="I62" s="17">
        <v>0</v>
      </c>
      <c r="J62" s="23">
        <f>G62+H62+I62</f>
        <v>1</v>
      </c>
      <c r="K62" s="28" t="s">
        <v>47</v>
      </c>
    </row>
    <row r="63" spans="1:11" ht="75" x14ac:dyDescent="0.25">
      <c r="A63" s="28">
        <v>31</v>
      </c>
      <c r="B63" s="28">
        <v>2</v>
      </c>
      <c r="C63" s="16" t="s">
        <v>70</v>
      </c>
      <c r="D63" s="16" t="s">
        <v>71</v>
      </c>
      <c r="E63" s="15" t="s">
        <v>17</v>
      </c>
      <c r="F63" s="15" t="s">
        <v>72</v>
      </c>
      <c r="G63" s="17">
        <v>0</v>
      </c>
      <c r="H63" s="17">
        <v>1</v>
      </c>
      <c r="I63" s="17">
        <v>0</v>
      </c>
      <c r="J63" s="23">
        <f>G63+H63+I63</f>
        <v>1</v>
      </c>
      <c r="K63" s="33">
        <v>0.05</v>
      </c>
    </row>
    <row r="64" spans="1:11" ht="30" x14ac:dyDescent="0.25">
      <c r="A64" s="28">
        <v>32</v>
      </c>
      <c r="B64" s="28">
        <v>3</v>
      </c>
      <c r="C64" s="38" t="s">
        <v>15</v>
      </c>
      <c r="D64" s="16" t="s">
        <v>73</v>
      </c>
      <c r="E64" s="15" t="s">
        <v>17</v>
      </c>
      <c r="F64" s="15" t="s">
        <v>18</v>
      </c>
      <c r="G64" s="17">
        <v>0</v>
      </c>
      <c r="H64" s="17">
        <v>1</v>
      </c>
      <c r="I64" s="17">
        <v>0</v>
      </c>
      <c r="J64" s="23">
        <f>G64+H64+I64</f>
        <v>1</v>
      </c>
      <c r="K64" s="33">
        <v>0.05</v>
      </c>
    </row>
    <row r="65" spans="1:11" s="10" customFormat="1" x14ac:dyDescent="0.25">
      <c r="A65" s="30"/>
      <c r="B65" s="31"/>
      <c r="C65" s="20" t="s">
        <v>19</v>
      </c>
      <c r="D65" s="20"/>
      <c r="E65" s="20"/>
      <c r="F65" s="20"/>
      <c r="G65" s="23">
        <f t="shared" ref="G65:I65" si="6">SUM(G62:G64)</f>
        <v>0</v>
      </c>
      <c r="H65" s="23">
        <f t="shared" si="6"/>
        <v>3</v>
      </c>
      <c r="I65" s="23">
        <f t="shared" si="6"/>
        <v>0</v>
      </c>
      <c r="J65" s="23">
        <f>J62+J63+J64</f>
        <v>3</v>
      </c>
      <c r="K65" s="30">
        <v>0.1</v>
      </c>
    </row>
    <row r="66" spans="1:11" x14ac:dyDescent="0.25">
      <c r="A66" s="25" t="s">
        <v>74</v>
      </c>
      <c r="B66" s="26"/>
      <c r="C66" s="26"/>
      <c r="D66" s="26"/>
      <c r="E66" s="26"/>
      <c r="F66" s="26"/>
      <c r="G66" s="26"/>
      <c r="H66" s="26"/>
      <c r="I66" s="26"/>
      <c r="J66" s="26"/>
      <c r="K66" s="27"/>
    </row>
    <row r="67" spans="1:11" ht="30" x14ac:dyDescent="0.25">
      <c r="A67" s="28">
        <v>33</v>
      </c>
      <c r="B67" s="28">
        <v>1</v>
      </c>
      <c r="C67" s="16" t="s">
        <v>75</v>
      </c>
      <c r="D67" s="16" t="s">
        <v>76</v>
      </c>
      <c r="E67" s="15" t="s">
        <v>77</v>
      </c>
      <c r="F67" s="15" t="s">
        <v>18</v>
      </c>
      <c r="G67" s="17">
        <v>0</v>
      </c>
      <c r="H67" s="17">
        <v>1</v>
      </c>
      <c r="I67" s="17">
        <v>0</v>
      </c>
      <c r="J67" s="23">
        <f>G67+H67+I67</f>
        <v>1</v>
      </c>
      <c r="K67" s="28" t="s">
        <v>47</v>
      </c>
    </row>
    <row r="68" spans="1:11" ht="32.25" customHeight="1" x14ac:dyDescent="0.25">
      <c r="A68" s="28">
        <v>34</v>
      </c>
      <c r="B68" s="28">
        <v>2</v>
      </c>
      <c r="C68" s="16" t="s">
        <v>78</v>
      </c>
      <c r="D68" s="16" t="s">
        <v>79</v>
      </c>
      <c r="E68" s="15" t="s">
        <v>77</v>
      </c>
      <c r="F68" s="15" t="s">
        <v>18</v>
      </c>
      <c r="G68" s="17">
        <v>0</v>
      </c>
      <c r="H68" s="17">
        <v>1</v>
      </c>
      <c r="I68" s="17">
        <v>0</v>
      </c>
      <c r="J68" s="23">
        <f>G68+H68+I68</f>
        <v>1</v>
      </c>
      <c r="K68" s="28" t="s">
        <v>47</v>
      </c>
    </row>
    <row r="69" spans="1:11" ht="32.25" customHeight="1" x14ac:dyDescent="0.25">
      <c r="A69" s="28">
        <v>35</v>
      </c>
      <c r="B69" s="28">
        <v>3</v>
      </c>
      <c r="C69" s="16" t="s">
        <v>80</v>
      </c>
      <c r="D69" s="16" t="s">
        <v>81</v>
      </c>
      <c r="E69" s="15" t="s">
        <v>77</v>
      </c>
      <c r="F69" s="15" t="s">
        <v>18</v>
      </c>
      <c r="G69" s="17"/>
      <c r="H69" s="17">
        <v>1</v>
      </c>
      <c r="I69" s="17">
        <v>0</v>
      </c>
      <c r="J69" s="23">
        <f>G69+H69+I69</f>
        <v>1</v>
      </c>
      <c r="K69" s="28">
        <v>0.05</v>
      </c>
    </row>
    <row r="70" spans="1:11" ht="32.25" customHeight="1" x14ac:dyDescent="0.25">
      <c r="A70" s="28">
        <v>36</v>
      </c>
      <c r="B70" s="28">
        <v>4</v>
      </c>
      <c r="C70" s="16" t="s">
        <v>82</v>
      </c>
      <c r="D70" s="16" t="s">
        <v>76</v>
      </c>
      <c r="E70" s="15" t="s">
        <v>77</v>
      </c>
      <c r="F70" s="15" t="s">
        <v>18</v>
      </c>
      <c r="G70" s="17"/>
      <c r="H70" s="17">
        <v>1</v>
      </c>
      <c r="I70" s="17">
        <v>0</v>
      </c>
      <c r="J70" s="23">
        <f>G70+H70+I70</f>
        <v>1</v>
      </c>
      <c r="K70" s="28">
        <v>0.05</v>
      </c>
    </row>
    <row r="71" spans="1:11" ht="32.25" customHeight="1" x14ac:dyDescent="0.25">
      <c r="A71" s="28">
        <v>37</v>
      </c>
      <c r="B71" s="28">
        <v>5</v>
      </c>
      <c r="C71" s="16" t="s">
        <v>83</v>
      </c>
      <c r="D71" s="16" t="s">
        <v>84</v>
      </c>
      <c r="E71" s="15" t="s">
        <v>77</v>
      </c>
      <c r="F71" s="15" t="s">
        <v>18</v>
      </c>
      <c r="G71" s="17"/>
      <c r="H71" s="17">
        <v>1</v>
      </c>
      <c r="I71" s="17">
        <v>0</v>
      </c>
      <c r="J71" s="23">
        <f>G71+H71+I71</f>
        <v>1</v>
      </c>
      <c r="K71" s="28">
        <v>0.05</v>
      </c>
    </row>
    <row r="72" spans="1:11" ht="45" customHeight="1" x14ac:dyDescent="0.25">
      <c r="A72" s="28">
        <v>38</v>
      </c>
      <c r="B72" s="28">
        <v>6</v>
      </c>
      <c r="C72" s="16" t="s">
        <v>85</v>
      </c>
      <c r="D72" s="16" t="s">
        <v>86</v>
      </c>
      <c r="E72" s="15" t="s">
        <v>77</v>
      </c>
      <c r="F72" s="15" t="s">
        <v>18</v>
      </c>
      <c r="G72" s="17"/>
      <c r="H72" s="17">
        <v>1</v>
      </c>
      <c r="I72" s="17">
        <v>0</v>
      </c>
      <c r="J72" s="23">
        <f>G72+H72+I72</f>
        <v>1</v>
      </c>
      <c r="K72" s="28">
        <v>0.05</v>
      </c>
    </row>
    <row r="73" spans="1:11" ht="32.25" customHeight="1" x14ac:dyDescent="0.25">
      <c r="A73" s="28">
        <v>39</v>
      </c>
      <c r="B73" s="28">
        <v>7</v>
      </c>
      <c r="C73" s="16" t="s">
        <v>87</v>
      </c>
      <c r="D73" s="16" t="s">
        <v>88</v>
      </c>
      <c r="E73" s="15" t="s">
        <v>77</v>
      </c>
      <c r="F73" s="15" t="s">
        <v>18</v>
      </c>
      <c r="G73" s="17"/>
      <c r="H73" s="17">
        <v>1</v>
      </c>
      <c r="I73" s="17">
        <v>0</v>
      </c>
      <c r="J73" s="23">
        <f>G73+H73+I73</f>
        <v>1</v>
      </c>
      <c r="K73" s="28">
        <v>0.05</v>
      </c>
    </row>
    <row r="74" spans="1:11" ht="32.25" customHeight="1" x14ac:dyDescent="0.25">
      <c r="A74" s="28">
        <v>40</v>
      </c>
      <c r="B74" s="28">
        <v>8</v>
      </c>
      <c r="C74" s="16" t="s">
        <v>89</v>
      </c>
      <c r="D74" s="16" t="s">
        <v>90</v>
      </c>
      <c r="E74" s="15" t="s">
        <v>17</v>
      </c>
      <c r="F74" s="15" t="s">
        <v>18</v>
      </c>
      <c r="G74" s="17"/>
      <c r="H74" s="17">
        <v>1</v>
      </c>
      <c r="I74" s="17">
        <v>0</v>
      </c>
      <c r="J74" s="23">
        <f>G74+H74+I74</f>
        <v>1</v>
      </c>
      <c r="K74" s="28">
        <v>0.05</v>
      </c>
    </row>
    <row r="75" spans="1:11" ht="32.25" customHeight="1" x14ac:dyDescent="0.25">
      <c r="A75" s="28">
        <v>41</v>
      </c>
      <c r="B75" s="28">
        <v>9</v>
      </c>
      <c r="C75" s="16" t="s">
        <v>91</v>
      </c>
      <c r="D75" s="16" t="s">
        <v>88</v>
      </c>
      <c r="E75" s="15" t="s">
        <v>17</v>
      </c>
      <c r="F75" s="15" t="s">
        <v>18</v>
      </c>
      <c r="G75" s="17"/>
      <c r="H75" s="17">
        <v>1</v>
      </c>
      <c r="I75" s="17">
        <v>0</v>
      </c>
      <c r="J75" s="23">
        <f>G75+H75+I75</f>
        <v>1</v>
      </c>
      <c r="K75" s="28">
        <v>0.05</v>
      </c>
    </row>
    <row r="76" spans="1:11" ht="32.25" customHeight="1" x14ac:dyDescent="0.25">
      <c r="A76" s="28">
        <v>42</v>
      </c>
      <c r="B76" s="28">
        <v>10</v>
      </c>
      <c r="C76" s="16" t="s">
        <v>92</v>
      </c>
      <c r="D76" s="16" t="s">
        <v>93</v>
      </c>
      <c r="E76" s="15" t="s">
        <v>17</v>
      </c>
      <c r="F76" s="15" t="s">
        <v>18</v>
      </c>
      <c r="G76" s="17"/>
      <c r="H76" s="17">
        <v>1</v>
      </c>
      <c r="I76" s="17">
        <v>0</v>
      </c>
      <c r="J76" s="23">
        <f>G76+H76+I76</f>
        <v>1</v>
      </c>
      <c r="K76" s="28">
        <v>0.06</v>
      </c>
    </row>
    <row r="77" spans="1:11" s="10" customFormat="1" x14ac:dyDescent="0.25">
      <c r="A77" s="30"/>
      <c r="B77" s="31"/>
      <c r="C77" s="20" t="s">
        <v>19</v>
      </c>
      <c r="D77" s="20"/>
      <c r="E77" s="20"/>
      <c r="F77" s="20"/>
      <c r="G77" s="23">
        <f>SUM(G67:G68)</f>
        <v>0</v>
      </c>
      <c r="H77" s="23">
        <f>SUM(H67:H76)</f>
        <v>10</v>
      </c>
      <c r="I77" s="23">
        <f>SUM(I67:I76)</f>
        <v>0</v>
      </c>
      <c r="J77" s="23">
        <f>SUM(J67:J76)</f>
        <v>10</v>
      </c>
      <c r="K77" s="30">
        <f>K69+K70+K71+K72+K73+K74+K75+K76</f>
        <v>0.41</v>
      </c>
    </row>
    <row r="78" spans="1:11" x14ac:dyDescent="0.25">
      <c r="A78" s="25" t="s">
        <v>94</v>
      </c>
      <c r="B78" s="26"/>
      <c r="C78" s="26"/>
      <c r="D78" s="26"/>
      <c r="E78" s="26"/>
      <c r="F78" s="26"/>
      <c r="G78" s="26"/>
      <c r="H78" s="26"/>
      <c r="I78" s="26"/>
      <c r="J78" s="26"/>
      <c r="K78" s="27"/>
    </row>
    <row r="79" spans="1:11" x14ac:dyDescent="0.25">
      <c r="A79" s="28">
        <v>43</v>
      </c>
      <c r="B79" s="28">
        <v>1</v>
      </c>
      <c r="C79" s="16" t="s">
        <v>95</v>
      </c>
      <c r="D79" s="16" t="s">
        <v>96</v>
      </c>
      <c r="E79" s="15" t="s">
        <v>28</v>
      </c>
      <c r="F79" s="15" t="s">
        <v>97</v>
      </c>
      <c r="G79" s="17">
        <v>0</v>
      </c>
      <c r="H79" s="17">
        <v>1</v>
      </c>
      <c r="I79" s="17">
        <v>0</v>
      </c>
      <c r="J79" s="23">
        <f>G79+H79+I79</f>
        <v>1</v>
      </c>
      <c r="K79" s="28">
        <v>0.05</v>
      </c>
    </row>
    <row r="80" spans="1:11" x14ac:dyDescent="0.25">
      <c r="A80" s="28">
        <v>44</v>
      </c>
      <c r="B80" s="28">
        <v>2</v>
      </c>
      <c r="C80" s="16" t="s">
        <v>98</v>
      </c>
      <c r="D80" s="16" t="s">
        <v>99</v>
      </c>
      <c r="E80" s="15" t="s">
        <v>28</v>
      </c>
      <c r="F80" s="15" t="s">
        <v>97</v>
      </c>
      <c r="G80" s="17">
        <v>0</v>
      </c>
      <c r="H80" s="17">
        <v>1</v>
      </c>
      <c r="I80" s="17">
        <v>0</v>
      </c>
      <c r="J80" s="23">
        <f>G80+H80+I80</f>
        <v>1</v>
      </c>
      <c r="K80" s="33">
        <v>0.05</v>
      </c>
    </row>
    <row r="81" spans="1:11" x14ac:dyDescent="0.25">
      <c r="A81" s="28">
        <v>45</v>
      </c>
      <c r="B81" s="28">
        <v>3</v>
      </c>
      <c r="C81" s="16" t="s">
        <v>29</v>
      </c>
      <c r="D81" s="16" t="s">
        <v>100</v>
      </c>
      <c r="E81" s="15" t="s">
        <v>17</v>
      </c>
      <c r="F81" s="15" t="s">
        <v>101</v>
      </c>
      <c r="G81" s="17"/>
      <c r="H81" s="17">
        <v>1</v>
      </c>
      <c r="I81" s="17">
        <v>0</v>
      </c>
      <c r="J81" s="23">
        <f>G81+H81+I81</f>
        <v>1</v>
      </c>
      <c r="K81" s="33">
        <v>0.12</v>
      </c>
    </row>
    <row r="82" spans="1:11" x14ac:dyDescent="0.25">
      <c r="A82" s="28">
        <v>46</v>
      </c>
      <c r="B82" s="28">
        <v>4</v>
      </c>
      <c r="C82" s="16" t="s">
        <v>29</v>
      </c>
      <c r="D82" s="16" t="s">
        <v>102</v>
      </c>
      <c r="E82" s="15" t="s">
        <v>17</v>
      </c>
      <c r="F82" s="15" t="s">
        <v>18</v>
      </c>
      <c r="G82" s="17"/>
      <c r="H82" s="17">
        <v>1</v>
      </c>
      <c r="I82" s="17">
        <v>0</v>
      </c>
      <c r="J82" s="23">
        <f>G82+H82+I82</f>
        <v>1</v>
      </c>
      <c r="K82" s="33">
        <v>0.1</v>
      </c>
    </row>
    <row r="83" spans="1:11" x14ac:dyDescent="0.25">
      <c r="A83" s="28">
        <v>47</v>
      </c>
      <c r="B83" s="28">
        <v>5</v>
      </c>
      <c r="C83" s="16" t="s">
        <v>29</v>
      </c>
      <c r="D83" s="16" t="s">
        <v>103</v>
      </c>
      <c r="E83" s="15" t="s">
        <v>17</v>
      </c>
      <c r="F83" s="15" t="s">
        <v>18</v>
      </c>
      <c r="G83" s="17"/>
      <c r="H83" s="17">
        <v>1</v>
      </c>
      <c r="I83" s="17">
        <v>0</v>
      </c>
      <c r="J83" s="23">
        <f>G83+H83+I83</f>
        <v>1</v>
      </c>
      <c r="K83" s="33">
        <v>0.1</v>
      </c>
    </row>
    <row r="84" spans="1:11" x14ac:dyDescent="0.25">
      <c r="A84" s="28">
        <v>48</v>
      </c>
      <c r="B84" s="28">
        <v>6</v>
      </c>
      <c r="C84" s="16" t="s">
        <v>29</v>
      </c>
      <c r="D84" s="16" t="s">
        <v>104</v>
      </c>
      <c r="E84" s="15" t="s">
        <v>28</v>
      </c>
      <c r="F84" s="15" t="s">
        <v>18</v>
      </c>
      <c r="G84" s="17"/>
      <c r="H84" s="17">
        <v>1</v>
      </c>
      <c r="I84" s="17">
        <v>0</v>
      </c>
      <c r="J84" s="23">
        <f>G84+H84+I84</f>
        <v>1</v>
      </c>
      <c r="K84" s="33">
        <v>2.5000000000000001E-2</v>
      </c>
    </row>
    <row r="85" spans="1:11" x14ac:dyDescent="0.25">
      <c r="A85" s="28">
        <v>49</v>
      </c>
      <c r="B85" s="28">
        <v>7</v>
      </c>
      <c r="C85" s="16" t="s">
        <v>29</v>
      </c>
      <c r="D85" s="16" t="s">
        <v>105</v>
      </c>
      <c r="E85" s="15" t="s">
        <v>28</v>
      </c>
      <c r="F85" s="15" t="s">
        <v>18</v>
      </c>
      <c r="G85" s="17"/>
      <c r="H85" s="17">
        <v>1</v>
      </c>
      <c r="I85" s="17">
        <v>0</v>
      </c>
      <c r="J85" s="23">
        <f>G85+H85+I85</f>
        <v>1</v>
      </c>
      <c r="K85" s="33">
        <v>2.5000000000000001E-2</v>
      </c>
    </row>
    <row r="86" spans="1:11" x14ac:dyDescent="0.25">
      <c r="A86" s="28">
        <v>50</v>
      </c>
      <c r="B86" s="28">
        <v>8</v>
      </c>
      <c r="C86" s="16" t="s">
        <v>29</v>
      </c>
      <c r="D86" s="16" t="s">
        <v>106</v>
      </c>
      <c r="E86" s="15" t="s">
        <v>28</v>
      </c>
      <c r="F86" s="15" t="s">
        <v>107</v>
      </c>
      <c r="G86" s="17"/>
      <c r="H86" s="17">
        <v>1</v>
      </c>
      <c r="I86" s="17">
        <v>0</v>
      </c>
      <c r="J86" s="23">
        <f>G86+H86+I86</f>
        <v>1</v>
      </c>
      <c r="K86" s="33">
        <v>2.5000000000000001E-2</v>
      </c>
    </row>
    <row r="87" spans="1:11" s="10" customFormat="1" x14ac:dyDescent="0.25">
      <c r="A87" s="30"/>
      <c r="B87" s="31"/>
      <c r="C87" s="20" t="s">
        <v>19</v>
      </c>
      <c r="D87" s="20"/>
      <c r="E87" s="20"/>
      <c r="F87" s="20"/>
      <c r="G87" s="23">
        <f>SUM(G79:G80)</f>
        <v>0</v>
      </c>
      <c r="H87" s="23">
        <f>SUM(H79:H86)</f>
        <v>8</v>
      </c>
      <c r="I87" s="23">
        <f>SUM(I79:I80)</f>
        <v>0</v>
      </c>
      <c r="J87" s="23">
        <f>SUM(J79:J86)</f>
        <v>8</v>
      </c>
      <c r="K87" s="30">
        <f>SUM(K79:K86)</f>
        <v>0.49500000000000011</v>
      </c>
    </row>
    <row r="88" spans="1:11" x14ac:dyDescent="0.25">
      <c r="A88" s="25" t="s">
        <v>108</v>
      </c>
      <c r="B88" s="26"/>
      <c r="C88" s="26"/>
      <c r="D88" s="26"/>
      <c r="E88" s="26"/>
      <c r="F88" s="26"/>
      <c r="G88" s="26"/>
      <c r="H88" s="26"/>
      <c r="I88" s="26"/>
      <c r="J88" s="26"/>
      <c r="K88" s="27"/>
    </row>
    <row r="89" spans="1:11" x14ac:dyDescent="0.25">
      <c r="A89" s="28">
        <v>51</v>
      </c>
      <c r="B89" s="28">
        <v>1</v>
      </c>
      <c r="C89" s="39" t="s">
        <v>29</v>
      </c>
      <c r="D89" s="16" t="s">
        <v>109</v>
      </c>
      <c r="E89" s="15" t="s">
        <v>28</v>
      </c>
      <c r="F89" s="15" t="s">
        <v>18</v>
      </c>
      <c r="G89" s="17">
        <v>0</v>
      </c>
      <c r="H89" s="17">
        <v>1</v>
      </c>
      <c r="I89" s="17">
        <v>0</v>
      </c>
      <c r="J89" s="23">
        <f>G89+H89+I89</f>
        <v>1</v>
      </c>
      <c r="K89" s="33">
        <v>0.05</v>
      </c>
    </row>
    <row r="90" spans="1:11" x14ac:dyDescent="0.25">
      <c r="A90" s="28">
        <v>52</v>
      </c>
      <c r="B90" s="28">
        <v>2</v>
      </c>
      <c r="C90" s="39" t="s">
        <v>29</v>
      </c>
      <c r="D90" s="16" t="s">
        <v>110</v>
      </c>
      <c r="E90" s="15" t="s">
        <v>17</v>
      </c>
      <c r="F90" s="15" t="s">
        <v>18</v>
      </c>
      <c r="G90" s="17">
        <v>0</v>
      </c>
      <c r="H90" s="17">
        <v>1</v>
      </c>
      <c r="I90" s="17">
        <v>0</v>
      </c>
      <c r="J90" s="23">
        <f>G90+H90+I90</f>
        <v>1</v>
      </c>
      <c r="K90" s="33">
        <v>0.05</v>
      </c>
    </row>
    <row r="91" spans="1:11" s="10" customFormat="1" x14ac:dyDescent="0.25">
      <c r="A91" s="30"/>
      <c r="B91" s="31"/>
      <c r="C91" s="20" t="s">
        <v>19</v>
      </c>
      <c r="D91" s="20"/>
      <c r="E91" s="20"/>
      <c r="F91" s="20"/>
      <c r="G91" s="23">
        <f t="shared" ref="G91" si="7">SUM(G89:G89)</f>
        <v>0</v>
      </c>
      <c r="H91" s="23">
        <f>SUM(H89:H90)</f>
        <v>2</v>
      </c>
      <c r="I91" s="23">
        <f t="shared" ref="I91:J91" si="8">SUM(I89:I90)</f>
        <v>0</v>
      </c>
      <c r="J91" s="23">
        <f t="shared" si="8"/>
        <v>2</v>
      </c>
      <c r="K91" s="30">
        <f>SUM(K89:K90)</f>
        <v>0.1</v>
      </c>
    </row>
    <row r="92" spans="1:11" x14ac:dyDescent="0.25">
      <c r="A92" s="25" t="s">
        <v>111</v>
      </c>
      <c r="B92" s="26"/>
      <c r="C92" s="26"/>
      <c r="D92" s="26"/>
      <c r="E92" s="26"/>
      <c r="F92" s="26"/>
      <c r="G92" s="26"/>
      <c r="H92" s="26"/>
      <c r="I92" s="26"/>
      <c r="J92" s="26"/>
      <c r="K92" s="27"/>
    </row>
    <row r="93" spans="1:11" s="43" customFormat="1" x14ac:dyDescent="0.25">
      <c r="A93" s="33">
        <v>53</v>
      </c>
      <c r="B93" s="40">
        <v>1</v>
      </c>
      <c r="C93" s="41" t="s">
        <v>29</v>
      </c>
      <c r="D93" s="41" t="s">
        <v>112</v>
      </c>
      <c r="E93" s="15" t="s">
        <v>28</v>
      </c>
      <c r="F93" s="15" t="s">
        <v>18</v>
      </c>
      <c r="G93" s="42">
        <v>0</v>
      </c>
      <c r="H93" s="42">
        <v>1</v>
      </c>
      <c r="I93" s="42">
        <v>0</v>
      </c>
      <c r="J93" s="23">
        <f>G93+H93+I93</f>
        <v>1</v>
      </c>
      <c r="K93" s="33">
        <v>0.05</v>
      </c>
    </row>
    <row r="94" spans="1:11" s="43" customFormat="1" ht="30" x14ac:dyDescent="0.25">
      <c r="A94" s="33">
        <v>54</v>
      </c>
      <c r="B94" s="33">
        <v>2</v>
      </c>
      <c r="C94" s="39" t="s">
        <v>29</v>
      </c>
      <c r="D94" s="44" t="s">
        <v>113</v>
      </c>
      <c r="E94" s="15" t="s">
        <v>28</v>
      </c>
      <c r="F94" s="15" t="s">
        <v>18</v>
      </c>
      <c r="G94" s="42"/>
      <c r="H94" s="42">
        <v>1</v>
      </c>
      <c r="I94" s="42">
        <v>0</v>
      </c>
      <c r="J94" s="23">
        <f>G94+H94+I94</f>
        <v>1</v>
      </c>
      <c r="K94" s="33">
        <v>0.05</v>
      </c>
    </row>
    <row r="95" spans="1:11" s="10" customFormat="1" x14ac:dyDescent="0.25">
      <c r="A95" s="30"/>
      <c r="B95" s="31"/>
      <c r="C95" s="20" t="s">
        <v>19</v>
      </c>
      <c r="D95" s="20"/>
      <c r="E95" s="20"/>
      <c r="F95" s="20"/>
      <c r="G95" s="23">
        <f t="shared" ref="G95" si="9">SUM(G93)</f>
        <v>0</v>
      </c>
      <c r="H95" s="23">
        <f>SUM(H93:H94)</f>
        <v>2</v>
      </c>
      <c r="I95" s="23">
        <f t="shared" ref="I95" si="10">SUM(I93:I94)</f>
        <v>0</v>
      </c>
      <c r="J95" s="23">
        <f>SUM(J93:J94)</f>
        <v>2</v>
      </c>
      <c r="K95" s="30">
        <f>SUM(K93:K94)</f>
        <v>0.1</v>
      </c>
    </row>
    <row r="96" spans="1:11" s="10" customFormat="1" x14ac:dyDescent="0.25">
      <c r="A96" s="25" t="s">
        <v>114</v>
      </c>
      <c r="B96" s="26"/>
      <c r="C96" s="26"/>
      <c r="D96" s="26"/>
      <c r="E96" s="26"/>
      <c r="F96" s="26"/>
      <c r="G96" s="26"/>
      <c r="H96" s="26"/>
      <c r="I96" s="26"/>
      <c r="J96" s="26"/>
      <c r="K96" s="27"/>
    </row>
    <row r="97" spans="1:11" s="10" customFormat="1" ht="30" x14ac:dyDescent="0.25">
      <c r="A97" s="33">
        <v>55</v>
      </c>
      <c r="B97" s="28">
        <v>1</v>
      </c>
      <c r="C97" s="16" t="s">
        <v>29</v>
      </c>
      <c r="D97" s="16" t="s">
        <v>115</v>
      </c>
      <c r="E97" s="15" t="s">
        <v>17</v>
      </c>
      <c r="F97" s="15" t="s">
        <v>18</v>
      </c>
      <c r="G97" s="17">
        <v>0</v>
      </c>
      <c r="H97" s="17">
        <v>1</v>
      </c>
      <c r="I97" s="17">
        <v>0</v>
      </c>
      <c r="J97" s="23">
        <f>G97+H97+I97</f>
        <v>1</v>
      </c>
      <c r="K97" s="33">
        <v>0.05</v>
      </c>
    </row>
    <row r="98" spans="1:11" s="10" customFormat="1" x14ac:dyDescent="0.25">
      <c r="A98" s="33">
        <v>56</v>
      </c>
      <c r="B98" s="28">
        <v>2</v>
      </c>
      <c r="C98" s="16" t="s">
        <v>29</v>
      </c>
      <c r="D98" s="16" t="s">
        <v>116</v>
      </c>
      <c r="E98" s="15" t="s">
        <v>17</v>
      </c>
      <c r="F98" s="15" t="s">
        <v>18</v>
      </c>
      <c r="G98" s="17"/>
      <c r="H98" s="17">
        <v>2</v>
      </c>
      <c r="I98" s="17">
        <v>0</v>
      </c>
      <c r="J98" s="23">
        <f>G98+H98+I98</f>
        <v>2</v>
      </c>
      <c r="K98" s="33">
        <v>0.12</v>
      </c>
    </row>
    <row r="99" spans="1:11" s="10" customFormat="1" x14ac:dyDescent="0.25">
      <c r="A99" s="33">
        <v>57</v>
      </c>
      <c r="B99" s="28">
        <v>3</v>
      </c>
      <c r="C99" s="16" t="s">
        <v>29</v>
      </c>
      <c r="D99" s="16" t="s">
        <v>117</v>
      </c>
      <c r="E99" s="15" t="s">
        <v>28</v>
      </c>
      <c r="F99" s="15" t="s">
        <v>18</v>
      </c>
      <c r="G99" s="17"/>
      <c r="H99" s="17">
        <v>1</v>
      </c>
      <c r="I99" s="17">
        <v>0</v>
      </c>
      <c r="J99" s="23">
        <f>G99+H99+I99</f>
        <v>1</v>
      </c>
      <c r="K99" s="33">
        <v>0.05</v>
      </c>
    </row>
    <row r="100" spans="1:11" s="10" customFormat="1" x14ac:dyDescent="0.25">
      <c r="A100" s="33">
        <v>58</v>
      </c>
      <c r="B100" s="28">
        <v>4</v>
      </c>
      <c r="C100" s="16" t="s">
        <v>29</v>
      </c>
      <c r="D100" s="16" t="s">
        <v>118</v>
      </c>
      <c r="E100" s="15" t="s">
        <v>17</v>
      </c>
      <c r="F100" s="15" t="s">
        <v>18</v>
      </c>
      <c r="G100" s="17"/>
      <c r="H100" s="17">
        <v>1</v>
      </c>
      <c r="I100" s="17">
        <v>0</v>
      </c>
      <c r="J100" s="23">
        <f>G100+H100+I100</f>
        <v>1</v>
      </c>
      <c r="K100" s="33">
        <v>0.05</v>
      </c>
    </row>
    <row r="101" spans="1:11" s="10" customFormat="1" x14ac:dyDescent="0.25">
      <c r="A101" s="33">
        <v>59</v>
      </c>
      <c r="B101" s="28">
        <v>5</v>
      </c>
      <c r="C101" s="16" t="s">
        <v>29</v>
      </c>
      <c r="D101" s="16" t="s">
        <v>119</v>
      </c>
      <c r="E101" s="15" t="s">
        <v>17</v>
      </c>
      <c r="F101" s="15" t="s">
        <v>18</v>
      </c>
      <c r="G101" s="17"/>
      <c r="H101" s="17">
        <v>1</v>
      </c>
      <c r="I101" s="17">
        <v>0</v>
      </c>
      <c r="J101" s="23">
        <f>G101+H101+I101</f>
        <v>1</v>
      </c>
      <c r="K101" s="33">
        <v>0.05</v>
      </c>
    </row>
    <row r="102" spans="1:11" s="10" customFormat="1" x14ac:dyDescent="0.25">
      <c r="A102" s="33">
        <v>60</v>
      </c>
      <c r="B102" s="28">
        <v>6</v>
      </c>
      <c r="C102" s="16" t="s">
        <v>120</v>
      </c>
      <c r="D102" s="16" t="s">
        <v>121</v>
      </c>
      <c r="E102" s="15" t="s">
        <v>17</v>
      </c>
      <c r="F102" s="15" t="s">
        <v>18</v>
      </c>
      <c r="G102" s="17"/>
      <c r="H102" s="17">
        <v>1</v>
      </c>
      <c r="I102" s="17">
        <v>0</v>
      </c>
      <c r="J102" s="23">
        <f>G102+H102+I102</f>
        <v>1</v>
      </c>
      <c r="K102" s="33">
        <v>0.05</v>
      </c>
    </row>
    <row r="103" spans="1:11" s="10" customFormat="1" x14ac:dyDescent="0.25">
      <c r="A103" s="33">
        <v>61</v>
      </c>
      <c r="B103" s="28">
        <v>7</v>
      </c>
      <c r="C103" s="16" t="s">
        <v>29</v>
      </c>
      <c r="D103" s="16" t="s">
        <v>122</v>
      </c>
      <c r="E103" s="15" t="s">
        <v>17</v>
      </c>
      <c r="F103" s="15" t="s">
        <v>18</v>
      </c>
      <c r="G103" s="17"/>
      <c r="H103" s="17">
        <v>1</v>
      </c>
      <c r="I103" s="17">
        <v>0</v>
      </c>
      <c r="J103" s="23">
        <f>G103+H103+I103</f>
        <v>1</v>
      </c>
      <c r="K103" s="33">
        <v>0.05</v>
      </c>
    </row>
    <row r="104" spans="1:11" s="10" customFormat="1" x14ac:dyDescent="0.25">
      <c r="A104" s="33">
        <v>62</v>
      </c>
      <c r="B104" s="28">
        <v>8</v>
      </c>
      <c r="C104" s="16" t="s">
        <v>29</v>
      </c>
      <c r="D104" s="16" t="s">
        <v>123</v>
      </c>
      <c r="E104" s="15" t="s">
        <v>17</v>
      </c>
      <c r="F104" s="15" t="s">
        <v>18</v>
      </c>
      <c r="G104" s="17"/>
      <c r="H104" s="17">
        <v>1</v>
      </c>
      <c r="I104" s="17">
        <v>0</v>
      </c>
      <c r="J104" s="23">
        <f>G104+H104+I104</f>
        <v>1</v>
      </c>
      <c r="K104" s="33">
        <v>0.05</v>
      </c>
    </row>
    <row r="105" spans="1:11" s="10" customFormat="1" x14ac:dyDescent="0.25">
      <c r="A105" s="30"/>
      <c r="B105" s="31"/>
      <c r="C105" s="20" t="s">
        <v>19</v>
      </c>
      <c r="D105" s="20"/>
      <c r="E105" s="20"/>
      <c r="F105" s="20"/>
      <c r="G105" s="23">
        <f>SUM(G97)</f>
        <v>0</v>
      </c>
      <c r="H105" s="23">
        <f>SUM(H97:H104)</f>
        <v>9</v>
      </c>
      <c r="I105" s="23">
        <f>SUM(I97:I104)</f>
        <v>0</v>
      </c>
      <c r="J105" s="23">
        <f>SUM(J97:J104)</f>
        <v>9</v>
      </c>
      <c r="K105" s="30">
        <f>SUM(K97:K104)</f>
        <v>0.46999999999999992</v>
      </c>
    </row>
    <row r="106" spans="1:11" x14ac:dyDescent="0.25">
      <c r="A106" s="25" t="s">
        <v>124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7"/>
    </row>
    <row r="107" spans="1:11" x14ac:dyDescent="0.25">
      <c r="A107" s="28">
        <v>63</v>
      </c>
      <c r="B107" s="28">
        <v>1</v>
      </c>
      <c r="C107" s="16" t="s">
        <v>125</v>
      </c>
      <c r="D107" s="16" t="s">
        <v>126</v>
      </c>
      <c r="E107" s="15" t="s">
        <v>28</v>
      </c>
      <c r="F107" s="45" t="s">
        <v>127</v>
      </c>
      <c r="G107" s="17">
        <v>0</v>
      </c>
      <c r="H107" s="17">
        <v>1</v>
      </c>
      <c r="I107" s="17">
        <v>0</v>
      </c>
      <c r="J107" s="23">
        <f>G107+H107+I107</f>
        <v>1</v>
      </c>
      <c r="K107" s="33">
        <v>1.4999999999999999E-2</v>
      </c>
    </row>
    <row r="108" spans="1:11" ht="30" x14ac:dyDescent="0.25">
      <c r="A108" s="28">
        <v>64</v>
      </c>
      <c r="B108" s="28">
        <v>2</v>
      </c>
      <c r="C108" s="16" t="s">
        <v>128</v>
      </c>
      <c r="D108" s="16" t="s">
        <v>129</v>
      </c>
      <c r="E108" s="15" t="s">
        <v>28</v>
      </c>
      <c r="F108" s="45" t="s">
        <v>130</v>
      </c>
      <c r="G108" s="17">
        <v>0</v>
      </c>
      <c r="H108" s="17">
        <v>1</v>
      </c>
      <c r="I108" s="17">
        <v>0</v>
      </c>
      <c r="J108" s="23">
        <f>G108+H108+I108</f>
        <v>1</v>
      </c>
      <c r="K108" s="34" t="s">
        <v>38</v>
      </c>
    </row>
    <row r="109" spans="1:11" ht="30" x14ac:dyDescent="0.25">
      <c r="A109" s="28">
        <v>65</v>
      </c>
      <c r="B109" s="28">
        <v>3</v>
      </c>
      <c r="C109" s="16" t="s">
        <v>131</v>
      </c>
      <c r="D109" s="16" t="s">
        <v>132</v>
      </c>
      <c r="E109" s="15" t="s">
        <v>28</v>
      </c>
      <c r="F109" s="45" t="s">
        <v>133</v>
      </c>
      <c r="G109" s="17">
        <v>0</v>
      </c>
      <c r="H109" s="17">
        <v>1</v>
      </c>
      <c r="I109" s="17">
        <v>0</v>
      </c>
      <c r="J109" s="23">
        <f>G109+H109+I109</f>
        <v>1</v>
      </c>
      <c r="K109" s="34" t="s">
        <v>38</v>
      </c>
    </row>
    <row r="110" spans="1:11" x14ac:dyDescent="0.25">
      <c r="A110" s="28">
        <v>66</v>
      </c>
      <c r="B110" s="28">
        <v>4</v>
      </c>
      <c r="C110" s="16" t="s">
        <v>134</v>
      </c>
      <c r="D110" s="16" t="s">
        <v>135</v>
      </c>
      <c r="E110" s="15" t="s">
        <v>17</v>
      </c>
      <c r="F110" s="15" t="s">
        <v>18</v>
      </c>
      <c r="G110" s="17">
        <v>0</v>
      </c>
      <c r="H110" s="17">
        <v>1</v>
      </c>
      <c r="I110" s="17">
        <v>0</v>
      </c>
      <c r="J110" s="23">
        <f>G110+H110+I110</f>
        <v>1</v>
      </c>
      <c r="K110" s="28">
        <v>0.05</v>
      </c>
    </row>
    <row r="111" spans="1:11" ht="30" x14ac:dyDescent="0.25">
      <c r="A111" s="28">
        <v>67</v>
      </c>
      <c r="B111" s="28">
        <v>5</v>
      </c>
      <c r="C111" s="16" t="s">
        <v>136</v>
      </c>
      <c r="D111" s="16" t="s">
        <v>137</v>
      </c>
      <c r="E111" s="15" t="s">
        <v>17</v>
      </c>
      <c r="F111" s="15" t="s">
        <v>18</v>
      </c>
      <c r="G111" s="17">
        <v>0</v>
      </c>
      <c r="H111" s="17">
        <v>1</v>
      </c>
      <c r="I111" s="17">
        <v>0</v>
      </c>
      <c r="J111" s="23">
        <f>G111+H111+I111</f>
        <v>1</v>
      </c>
      <c r="K111" s="28">
        <v>0.05</v>
      </c>
    </row>
    <row r="112" spans="1:11" ht="30" x14ac:dyDescent="0.25">
      <c r="A112" s="28">
        <v>68</v>
      </c>
      <c r="B112" s="28">
        <v>6</v>
      </c>
      <c r="C112" s="16" t="s">
        <v>138</v>
      </c>
      <c r="D112" s="16" t="s">
        <v>139</v>
      </c>
      <c r="E112" s="15" t="s">
        <v>17</v>
      </c>
      <c r="F112" s="15" t="s">
        <v>18</v>
      </c>
      <c r="G112" s="17">
        <v>0</v>
      </c>
      <c r="H112" s="17">
        <v>1</v>
      </c>
      <c r="I112" s="17">
        <v>0</v>
      </c>
      <c r="J112" s="23">
        <f>G112+H112+I112</f>
        <v>1</v>
      </c>
      <c r="K112" s="28">
        <v>0.05</v>
      </c>
    </row>
    <row r="113" spans="1:11" x14ac:dyDescent="0.25">
      <c r="A113" s="28">
        <v>69</v>
      </c>
      <c r="B113" s="28">
        <v>7</v>
      </c>
      <c r="C113" s="16" t="s">
        <v>29</v>
      </c>
      <c r="D113" s="16" t="s">
        <v>140</v>
      </c>
      <c r="E113" s="15" t="s">
        <v>28</v>
      </c>
      <c r="F113" s="15" t="s">
        <v>18</v>
      </c>
      <c r="G113" s="17"/>
      <c r="H113" s="17">
        <v>2</v>
      </c>
      <c r="I113" s="17">
        <v>0</v>
      </c>
      <c r="J113" s="23">
        <f>G113+H113+I113</f>
        <v>2</v>
      </c>
      <c r="K113" s="28" t="s">
        <v>141</v>
      </c>
    </row>
    <row r="114" spans="1:11" x14ac:dyDescent="0.25">
      <c r="A114" s="28">
        <v>70</v>
      </c>
      <c r="B114" s="28">
        <v>8</v>
      </c>
      <c r="C114" s="16" t="s">
        <v>29</v>
      </c>
      <c r="D114" s="16" t="s">
        <v>142</v>
      </c>
      <c r="E114" s="15" t="s">
        <v>17</v>
      </c>
      <c r="F114" s="15" t="s">
        <v>18</v>
      </c>
      <c r="G114" s="17"/>
      <c r="H114" s="17">
        <v>1</v>
      </c>
      <c r="I114" s="17">
        <v>0</v>
      </c>
      <c r="J114" s="23">
        <v>1</v>
      </c>
      <c r="K114" s="28">
        <v>0.12</v>
      </c>
    </row>
    <row r="115" spans="1:11" x14ac:dyDescent="0.25">
      <c r="A115" s="28">
        <v>71</v>
      </c>
      <c r="B115" s="28">
        <v>9</v>
      </c>
      <c r="C115" s="16" t="s">
        <v>29</v>
      </c>
      <c r="D115" s="16" t="s">
        <v>143</v>
      </c>
      <c r="E115" s="15" t="s">
        <v>28</v>
      </c>
      <c r="F115" s="15" t="s">
        <v>18</v>
      </c>
      <c r="G115" s="17"/>
      <c r="H115" s="17">
        <v>1</v>
      </c>
      <c r="I115" s="17">
        <v>0</v>
      </c>
      <c r="J115" s="23">
        <v>1</v>
      </c>
      <c r="K115" s="28">
        <v>0.05</v>
      </c>
    </row>
    <row r="116" spans="1:11" x14ac:dyDescent="0.25">
      <c r="A116" s="28">
        <v>72</v>
      </c>
      <c r="B116" s="28">
        <v>10</v>
      </c>
      <c r="C116" s="16" t="s">
        <v>29</v>
      </c>
      <c r="D116" s="16" t="s">
        <v>144</v>
      </c>
      <c r="E116" s="15" t="s">
        <v>28</v>
      </c>
      <c r="F116" s="15" t="s">
        <v>18</v>
      </c>
      <c r="G116" s="17"/>
      <c r="H116" s="17">
        <v>1</v>
      </c>
      <c r="I116" s="17">
        <v>0</v>
      </c>
      <c r="J116" s="23">
        <v>1</v>
      </c>
      <c r="K116" s="28">
        <v>0.05</v>
      </c>
    </row>
    <row r="117" spans="1:11" x14ac:dyDescent="0.25">
      <c r="A117" s="28">
        <v>73</v>
      </c>
      <c r="B117" s="28">
        <v>11</v>
      </c>
      <c r="C117" s="16" t="s">
        <v>29</v>
      </c>
      <c r="D117" s="16" t="s">
        <v>145</v>
      </c>
      <c r="E117" s="15" t="s">
        <v>28</v>
      </c>
      <c r="F117" s="15" t="s">
        <v>18</v>
      </c>
      <c r="G117" s="17"/>
      <c r="H117" s="17">
        <v>1</v>
      </c>
      <c r="I117" s="17">
        <v>0</v>
      </c>
      <c r="J117" s="23">
        <v>1</v>
      </c>
      <c r="K117" s="28">
        <v>0.05</v>
      </c>
    </row>
    <row r="118" spans="1:11" x14ac:dyDescent="0.25">
      <c r="A118" s="28">
        <v>74</v>
      </c>
      <c r="B118" s="28">
        <v>12</v>
      </c>
      <c r="C118" s="16" t="s">
        <v>29</v>
      </c>
      <c r="D118" s="16" t="s">
        <v>146</v>
      </c>
      <c r="E118" s="15" t="s">
        <v>28</v>
      </c>
      <c r="F118" s="15" t="s">
        <v>18</v>
      </c>
      <c r="G118" s="17"/>
      <c r="H118" s="17">
        <v>1</v>
      </c>
      <c r="I118" s="17">
        <v>0</v>
      </c>
      <c r="J118" s="23">
        <v>1</v>
      </c>
      <c r="K118" s="28">
        <v>0.05</v>
      </c>
    </row>
    <row r="119" spans="1:11" x14ac:dyDescent="0.25">
      <c r="A119" s="28">
        <v>75</v>
      </c>
      <c r="B119" s="28">
        <v>13</v>
      </c>
      <c r="C119" s="16" t="s">
        <v>29</v>
      </c>
      <c r="D119" s="16" t="s">
        <v>147</v>
      </c>
      <c r="E119" s="15" t="s">
        <v>28</v>
      </c>
      <c r="F119" s="15" t="s">
        <v>18</v>
      </c>
      <c r="G119" s="17"/>
      <c r="H119" s="17">
        <v>1</v>
      </c>
      <c r="I119" s="17">
        <v>0</v>
      </c>
      <c r="J119" s="23">
        <v>1</v>
      </c>
      <c r="K119" s="28">
        <v>0.05</v>
      </c>
    </row>
    <row r="120" spans="1:11" x14ac:dyDescent="0.25">
      <c r="A120" s="28">
        <v>76</v>
      </c>
      <c r="B120" s="28">
        <v>14</v>
      </c>
      <c r="C120" s="16" t="s">
        <v>29</v>
      </c>
      <c r="D120" s="16" t="s">
        <v>148</v>
      </c>
      <c r="E120" s="15" t="s">
        <v>17</v>
      </c>
      <c r="F120" s="15" t="s">
        <v>18</v>
      </c>
      <c r="G120" s="17"/>
      <c r="H120" s="17">
        <v>1</v>
      </c>
      <c r="I120" s="17">
        <v>0</v>
      </c>
      <c r="J120" s="23">
        <v>1</v>
      </c>
      <c r="K120" s="28">
        <v>0.08</v>
      </c>
    </row>
    <row r="121" spans="1:11" x14ac:dyDescent="0.25">
      <c r="A121" s="28">
        <v>77</v>
      </c>
      <c r="B121" s="28">
        <v>15</v>
      </c>
      <c r="C121" s="16" t="s">
        <v>29</v>
      </c>
      <c r="D121" s="16" t="s">
        <v>149</v>
      </c>
      <c r="E121" s="15" t="s">
        <v>17</v>
      </c>
      <c r="F121" s="15" t="s">
        <v>18</v>
      </c>
      <c r="G121" s="17"/>
      <c r="H121" s="17">
        <v>1</v>
      </c>
      <c r="I121" s="17">
        <v>0</v>
      </c>
      <c r="J121" s="23">
        <v>1</v>
      </c>
      <c r="K121" s="28">
        <v>0.1</v>
      </c>
    </row>
    <row r="122" spans="1:11" ht="30" x14ac:dyDescent="0.25">
      <c r="A122" s="28">
        <v>78</v>
      </c>
      <c r="B122" s="28">
        <v>16</v>
      </c>
      <c r="C122" s="16" t="s">
        <v>29</v>
      </c>
      <c r="D122" s="16" t="s">
        <v>150</v>
      </c>
      <c r="E122" s="15" t="s">
        <v>17</v>
      </c>
      <c r="F122" s="15" t="s">
        <v>18</v>
      </c>
      <c r="G122" s="17"/>
      <c r="H122" s="17">
        <v>1</v>
      </c>
      <c r="I122" s="17">
        <v>0</v>
      </c>
      <c r="J122" s="23">
        <v>1</v>
      </c>
      <c r="K122" s="28">
        <v>0.05</v>
      </c>
    </row>
    <row r="123" spans="1:11" x14ac:dyDescent="0.25">
      <c r="A123" s="28">
        <v>79</v>
      </c>
      <c r="B123" s="28">
        <v>17</v>
      </c>
      <c r="C123" s="16" t="s">
        <v>29</v>
      </c>
      <c r="D123" s="16" t="s">
        <v>151</v>
      </c>
      <c r="E123" s="15" t="s">
        <v>17</v>
      </c>
      <c r="F123" s="15" t="s">
        <v>18</v>
      </c>
      <c r="G123" s="17"/>
      <c r="H123" s="17">
        <v>1</v>
      </c>
      <c r="I123" s="17">
        <v>0</v>
      </c>
      <c r="J123" s="23">
        <v>1</v>
      </c>
      <c r="K123" s="28">
        <v>0.05</v>
      </c>
    </row>
    <row r="124" spans="1:11" x14ac:dyDescent="0.25">
      <c r="A124" s="28">
        <v>80</v>
      </c>
      <c r="B124" s="28">
        <v>18</v>
      </c>
      <c r="C124" s="16" t="s">
        <v>29</v>
      </c>
      <c r="D124" s="16" t="s">
        <v>152</v>
      </c>
      <c r="E124" s="15" t="s">
        <v>17</v>
      </c>
      <c r="F124" s="15" t="s">
        <v>18</v>
      </c>
      <c r="G124" s="17"/>
      <c r="H124" s="17">
        <v>1</v>
      </c>
      <c r="I124" s="17">
        <v>0</v>
      </c>
      <c r="J124" s="23">
        <v>1</v>
      </c>
      <c r="K124" s="28">
        <v>0.05</v>
      </c>
    </row>
    <row r="125" spans="1:11" x14ac:dyDescent="0.25">
      <c r="A125" s="28">
        <v>81</v>
      </c>
      <c r="B125" s="28">
        <v>19</v>
      </c>
      <c r="C125" s="16" t="s">
        <v>29</v>
      </c>
      <c r="D125" s="16" t="s">
        <v>153</v>
      </c>
      <c r="E125" s="15" t="s">
        <v>17</v>
      </c>
      <c r="F125" s="15" t="s">
        <v>18</v>
      </c>
      <c r="G125" s="17"/>
      <c r="H125" s="17">
        <v>1</v>
      </c>
      <c r="I125" s="17">
        <v>0</v>
      </c>
      <c r="J125" s="23">
        <v>1</v>
      </c>
      <c r="K125" s="28">
        <v>0.05</v>
      </c>
    </row>
    <row r="126" spans="1:11" x14ac:dyDescent="0.25">
      <c r="A126" s="28">
        <v>82</v>
      </c>
      <c r="B126" s="28">
        <v>20</v>
      </c>
      <c r="C126" s="16" t="s">
        <v>29</v>
      </c>
      <c r="D126" s="16" t="s">
        <v>154</v>
      </c>
      <c r="E126" s="15" t="s">
        <v>17</v>
      </c>
      <c r="F126" s="15" t="s">
        <v>18</v>
      </c>
      <c r="G126" s="17"/>
      <c r="H126" s="17">
        <v>1</v>
      </c>
      <c r="I126" s="17">
        <v>0</v>
      </c>
      <c r="J126" s="23">
        <v>1</v>
      </c>
      <c r="K126" s="28">
        <v>0.05</v>
      </c>
    </row>
    <row r="127" spans="1:11" x14ac:dyDescent="0.25">
      <c r="A127" s="28">
        <v>83</v>
      </c>
      <c r="B127" s="28">
        <v>21</v>
      </c>
      <c r="C127" s="16" t="s">
        <v>29</v>
      </c>
      <c r="D127" s="16" t="s">
        <v>155</v>
      </c>
      <c r="E127" s="15" t="s">
        <v>17</v>
      </c>
      <c r="F127" s="15" t="s">
        <v>18</v>
      </c>
      <c r="G127" s="17"/>
      <c r="H127" s="17">
        <v>1</v>
      </c>
      <c r="I127" s="17">
        <v>0</v>
      </c>
      <c r="J127" s="23">
        <v>1</v>
      </c>
      <c r="K127" s="28">
        <v>0.1</v>
      </c>
    </row>
    <row r="128" spans="1:11" x14ac:dyDescent="0.25">
      <c r="A128" s="28">
        <v>84</v>
      </c>
      <c r="B128" s="28">
        <v>22</v>
      </c>
      <c r="C128" s="16" t="s">
        <v>29</v>
      </c>
      <c r="D128" s="16" t="s">
        <v>156</v>
      </c>
      <c r="E128" s="15" t="s">
        <v>17</v>
      </c>
      <c r="F128" s="15" t="s">
        <v>18</v>
      </c>
      <c r="G128" s="17"/>
      <c r="H128" s="17">
        <v>1</v>
      </c>
      <c r="I128" s="17">
        <v>0</v>
      </c>
      <c r="J128" s="23">
        <v>1</v>
      </c>
      <c r="K128" s="28">
        <v>0.08</v>
      </c>
    </row>
    <row r="129" spans="1:14" s="10" customFormat="1" x14ac:dyDescent="0.25">
      <c r="A129" s="30"/>
      <c r="B129" s="31"/>
      <c r="C129" s="20" t="s">
        <v>19</v>
      </c>
      <c r="D129" s="20"/>
      <c r="E129" s="20"/>
      <c r="F129" s="20"/>
      <c r="G129" s="23">
        <f>SUM(G107:G112)</f>
        <v>0</v>
      </c>
      <c r="H129" s="23">
        <f>SUM(H107:H127)</f>
        <v>22</v>
      </c>
      <c r="I129" s="23">
        <f>SUM(I107:I127)</f>
        <v>0</v>
      </c>
      <c r="J129" s="23">
        <f>SUM(J107:J128)</f>
        <v>23</v>
      </c>
      <c r="K129" s="30">
        <f>K107+K110+K111+K112+K114+K115+K116+K117+K118+K119+K120+K121+K122+K123+K124+K125+K126+K127+K128</f>
        <v>1.1450000000000002</v>
      </c>
    </row>
    <row r="130" spans="1:14" x14ac:dyDescent="0.25">
      <c r="A130" s="25" t="s">
        <v>157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7"/>
    </row>
    <row r="131" spans="1:14" ht="15" customHeight="1" x14ac:dyDescent="0.25">
      <c r="A131" s="28">
        <v>85</v>
      </c>
      <c r="B131" s="28">
        <v>1</v>
      </c>
      <c r="C131" s="16" t="s">
        <v>29</v>
      </c>
      <c r="D131" s="16" t="s">
        <v>158</v>
      </c>
      <c r="E131" s="15" t="s">
        <v>17</v>
      </c>
      <c r="F131" s="15" t="s">
        <v>18</v>
      </c>
      <c r="G131" s="17">
        <v>0</v>
      </c>
      <c r="H131" s="17">
        <v>1</v>
      </c>
      <c r="I131" s="17"/>
      <c r="J131" s="23">
        <f>G131+H131+I131</f>
        <v>1</v>
      </c>
      <c r="K131" s="28">
        <v>0.05</v>
      </c>
    </row>
    <row r="132" spans="1:14" ht="30" x14ac:dyDescent="0.25">
      <c r="A132" s="28">
        <v>86</v>
      </c>
      <c r="B132" s="28">
        <v>2</v>
      </c>
      <c r="C132" s="16" t="s">
        <v>159</v>
      </c>
      <c r="D132" s="16" t="s">
        <v>160</v>
      </c>
      <c r="E132" s="15" t="s">
        <v>17</v>
      </c>
      <c r="F132" s="15" t="s">
        <v>161</v>
      </c>
      <c r="G132" s="17">
        <v>0</v>
      </c>
      <c r="H132" s="17">
        <v>2</v>
      </c>
      <c r="I132" s="17">
        <v>0</v>
      </c>
      <c r="J132" s="23">
        <f>G132+H132+I132</f>
        <v>2</v>
      </c>
      <c r="K132" s="34" t="s">
        <v>38</v>
      </c>
    </row>
    <row r="133" spans="1:14" x14ac:dyDescent="0.25">
      <c r="A133" s="28">
        <v>87</v>
      </c>
      <c r="B133" s="28">
        <v>3</v>
      </c>
      <c r="C133" s="16" t="s">
        <v>29</v>
      </c>
      <c r="D133" s="16" t="s">
        <v>162</v>
      </c>
      <c r="E133" s="15" t="s">
        <v>28</v>
      </c>
      <c r="F133" s="15" t="s">
        <v>18</v>
      </c>
      <c r="G133" s="17"/>
      <c r="H133" s="17">
        <v>0</v>
      </c>
      <c r="I133" s="17">
        <v>1</v>
      </c>
      <c r="J133" s="23">
        <f>G133+H133+I133</f>
        <v>1</v>
      </c>
      <c r="K133" s="34">
        <v>0.05</v>
      </c>
    </row>
    <row r="134" spans="1:14" x14ac:dyDescent="0.25">
      <c r="A134" s="28">
        <v>88</v>
      </c>
      <c r="B134" s="28">
        <v>4</v>
      </c>
      <c r="C134" s="16" t="s">
        <v>29</v>
      </c>
      <c r="D134" s="16" t="s">
        <v>163</v>
      </c>
      <c r="E134" s="15" t="s">
        <v>17</v>
      </c>
      <c r="F134" s="15" t="s">
        <v>18</v>
      </c>
      <c r="G134" s="17"/>
      <c r="H134" s="17">
        <v>0</v>
      </c>
      <c r="I134" s="17">
        <v>1</v>
      </c>
      <c r="J134" s="23">
        <f>G134+H134+I134</f>
        <v>1</v>
      </c>
      <c r="K134" s="34">
        <v>0.16</v>
      </c>
    </row>
    <row r="135" spans="1:14" ht="30" x14ac:dyDescent="0.25">
      <c r="A135" s="28">
        <v>89</v>
      </c>
      <c r="B135" s="28">
        <v>5</v>
      </c>
      <c r="C135" s="16" t="s">
        <v>164</v>
      </c>
      <c r="D135" s="16" t="s">
        <v>165</v>
      </c>
      <c r="E135" s="15" t="s">
        <v>17</v>
      </c>
      <c r="F135" s="15" t="s">
        <v>18</v>
      </c>
      <c r="G135" s="17"/>
      <c r="H135" s="17">
        <v>0</v>
      </c>
      <c r="I135" s="17">
        <v>1</v>
      </c>
      <c r="J135" s="23">
        <f>H135+I135</f>
        <v>1</v>
      </c>
      <c r="K135" s="34">
        <v>0.12</v>
      </c>
    </row>
    <row r="136" spans="1:14" ht="30" x14ac:dyDescent="0.25">
      <c r="A136" s="28">
        <v>90</v>
      </c>
      <c r="B136" s="28">
        <v>6</v>
      </c>
      <c r="C136" s="16" t="s">
        <v>166</v>
      </c>
      <c r="D136" s="16" t="s">
        <v>167</v>
      </c>
      <c r="E136" s="15" t="s">
        <v>17</v>
      </c>
      <c r="F136" s="15" t="s">
        <v>18</v>
      </c>
      <c r="G136" s="17"/>
      <c r="H136" s="17">
        <v>0</v>
      </c>
      <c r="I136" s="17">
        <v>1</v>
      </c>
      <c r="J136" s="23">
        <f>H136+I136</f>
        <v>1</v>
      </c>
      <c r="K136" s="34">
        <v>0.12</v>
      </c>
    </row>
    <row r="137" spans="1:14" ht="30" x14ac:dyDescent="0.25">
      <c r="A137" s="28">
        <v>91</v>
      </c>
      <c r="B137" s="28">
        <v>7</v>
      </c>
      <c r="C137" s="16" t="s">
        <v>166</v>
      </c>
      <c r="D137" s="16" t="s">
        <v>168</v>
      </c>
      <c r="E137" s="15" t="s">
        <v>17</v>
      </c>
      <c r="F137" s="15" t="s">
        <v>18</v>
      </c>
      <c r="G137" s="17"/>
      <c r="H137" s="17">
        <v>0</v>
      </c>
      <c r="I137" s="17">
        <v>1</v>
      </c>
      <c r="J137" s="23">
        <f>H137+I137</f>
        <v>1</v>
      </c>
      <c r="K137" s="34">
        <v>0.12</v>
      </c>
    </row>
    <row r="138" spans="1:14" x14ac:dyDescent="0.25">
      <c r="A138" s="28">
        <v>92</v>
      </c>
      <c r="B138" s="28">
        <v>8</v>
      </c>
      <c r="C138" s="16" t="s">
        <v>169</v>
      </c>
      <c r="D138" s="16" t="s">
        <v>170</v>
      </c>
      <c r="E138" s="15" t="s">
        <v>17</v>
      </c>
      <c r="F138" s="15" t="s">
        <v>18</v>
      </c>
      <c r="G138" s="17"/>
      <c r="H138" s="17">
        <v>0</v>
      </c>
      <c r="I138" s="17">
        <v>1</v>
      </c>
      <c r="J138" s="23">
        <f>H138+I138</f>
        <v>1</v>
      </c>
      <c r="K138" s="34">
        <v>0.12</v>
      </c>
    </row>
    <row r="139" spans="1:14" s="10" customFormat="1" x14ac:dyDescent="0.25">
      <c r="A139" s="30"/>
      <c r="B139" s="31"/>
      <c r="C139" s="20" t="s">
        <v>19</v>
      </c>
      <c r="D139" s="20"/>
      <c r="E139" s="20"/>
      <c r="F139" s="20"/>
      <c r="G139" s="23">
        <f>SUM(G131:G132)</f>
        <v>0</v>
      </c>
      <c r="H139" s="23">
        <f>SUM(H131:H138)</f>
        <v>3</v>
      </c>
      <c r="I139" s="23">
        <f>SUM(I131:I138)</f>
        <v>6</v>
      </c>
      <c r="J139" s="23">
        <f>SUM(J131:J138)</f>
        <v>9</v>
      </c>
      <c r="K139" s="30">
        <f>K131+K133+K134+K135+K136+K137+K138</f>
        <v>0.74</v>
      </c>
    </row>
    <row r="140" spans="1:14" x14ac:dyDescent="0.25">
      <c r="A140" s="25" t="s">
        <v>171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7"/>
    </row>
    <row r="141" spans="1:14" s="1" customFormat="1" ht="25.5" x14ac:dyDescent="0.25">
      <c r="A141" s="28">
        <v>93</v>
      </c>
      <c r="B141" s="33">
        <v>1</v>
      </c>
      <c r="C141" s="16" t="s">
        <v>172</v>
      </c>
      <c r="D141" s="16" t="s">
        <v>173</v>
      </c>
      <c r="E141" s="15" t="s">
        <v>17</v>
      </c>
      <c r="F141" s="46" t="s">
        <v>174</v>
      </c>
      <c r="G141" s="17">
        <v>0</v>
      </c>
      <c r="H141" s="17">
        <v>1</v>
      </c>
      <c r="I141" s="17">
        <v>0</v>
      </c>
      <c r="J141" s="23">
        <f>G141+H141+I141</f>
        <v>1</v>
      </c>
      <c r="K141" s="28">
        <v>0.05</v>
      </c>
    </row>
    <row r="142" spans="1:14" s="1" customFormat="1" x14ac:dyDescent="0.25">
      <c r="A142" s="28">
        <v>94</v>
      </c>
      <c r="B142" s="28">
        <v>2</v>
      </c>
      <c r="C142" s="16" t="s">
        <v>172</v>
      </c>
      <c r="D142" s="16" t="s">
        <v>175</v>
      </c>
      <c r="E142" s="15" t="s">
        <v>17</v>
      </c>
      <c r="F142" s="15" t="s">
        <v>18</v>
      </c>
      <c r="G142" s="17">
        <v>0</v>
      </c>
      <c r="H142" s="17">
        <v>1</v>
      </c>
      <c r="I142" s="17">
        <v>0</v>
      </c>
      <c r="J142" s="23">
        <f>G142+H142+I142</f>
        <v>1</v>
      </c>
      <c r="K142" s="28">
        <v>0.05</v>
      </c>
      <c r="N142" s="47"/>
    </row>
    <row r="143" spans="1:14" s="1" customFormat="1" x14ac:dyDescent="0.25">
      <c r="A143" s="28">
        <v>95</v>
      </c>
      <c r="B143" s="33">
        <v>3</v>
      </c>
      <c r="C143" s="16" t="s">
        <v>29</v>
      </c>
      <c r="D143" s="16" t="s">
        <v>176</v>
      </c>
      <c r="E143" s="15" t="s">
        <v>17</v>
      </c>
      <c r="F143" s="15" t="s">
        <v>18</v>
      </c>
      <c r="G143" s="17">
        <v>0</v>
      </c>
      <c r="H143" s="17">
        <v>1</v>
      </c>
      <c r="I143" s="17">
        <v>0</v>
      </c>
      <c r="J143" s="23">
        <f>G143+H143+I143</f>
        <v>1</v>
      </c>
      <c r="K143" s="28">
        <v>0.05</v>
      </c>
    </row>
    <row r="144" spans="1:14" s="1" customFormat="1" x14ac:dyDescent="0.25">
      <c r="A144" s="28">
        <v>96</v>
      </c>
      <c r="B144" s="33">
        <v>4</v>
      </c>
      <c r="C144" s="16" t="s">
        <v>29</v>
      </c>
      <c r="D144" s="16" t="s">
        <v>177</v>
      </c>
      <c r="E144" s="15" t="s">
        <v>17</v>
      </c>
      <c r="F144" s="15" t="s">
        <v>18</v>
      </c>
      <c r="G144" s="17">
        <v>0</v>
      </c>
      <c r="H144" s="17">
        <v>1</v>
      </c>
      <c r="I144" s="17">
        <v>0</v>
      </c>
      <c r="J144" s="23">
        <f>G144+H144+I144</f>
        <v>1</v>
      </c>
      <c r="K144" s="28">
        <v>0.05</v>
      </c>
    </row>
    <row r="145" spans="1:11" s="1" customFormat="1" x14ac:dyDescent="0.25">
      <c r="A145" s="28">
        <v>97</v>
      </c>
      <c r="B145" s="33">
        <v>5</v>
      </c>
      <c r="C145" s="16" t="s">
        <v>29</v>
      </c>
      <c r="D145" s="16" t="s">
        <v>178</v>
      </c>
      <c r="E145" s="15" t="s">
        <v>17</v>
      </c>
      <c r="F145" s="15" t="s">
        <v>18</v>
      </c>
      <c r="G145" s="17">
        <v>0</v>
      </c>
      <c r="H145" s="17">
        <v>1</v>
      </c>
      <c r="I145" s="17">
        <v>0</v>
      </c>
      <c r="J145" s="23">
        <f>G145+H145+I145</f>
        <v>1</v>
      </c>
      <c r="K145" s="28">
        <v>0.05</v>
      </c>
    </row>
    <row r="146" spans="1:11" s="1" customFormat="1" x14ac:dyDescent="0.25">
      <c r="A146" s="28">
        <v>98</v>
      </c>
      <c r="B146" s="33">
        <v>6</v>
      </c>
      <c r="C146" s="16" t="s">
        <v>29</v>
      </c>
      <c r="D146" s="16" t="s">
        <v>179</v>
      </c>
      <c r="E146" s="15" t="s">
        <v>17</v>
      </c>
      <c r="F146" s="15" t="s">
        <v>18</v>
      </c>
      <c r="G146" s="17">
        <v>0</v>
      </c>
      <c r="H146" s="17">
        <v>1</v>
      </c>
      <c r="I146" s="17">
        <v>0</v>
      </c>
      <c r="J146" s="23">
        <f>G146+H146+I146</f>
        <v>1</v>
      </c>
      <c r="K146" s="28">
        <v>0.05</v>
      </c>
    </row>
    <row r="147" spans="1:11" s="1" customFormat="1" x14ac:dyDescent="0.25">
      <c r="A147" s="28">
        <v>99</v>
      </c>
      <c r="B147" s="33">
        <v>7</v>
      </c>
      <c r="C147" s="16" t="s">
        <v>29</v>
      </c>
      <c r="D147" s="16" t="s">
        <v>180</v>
      </c>
      <c r="E147" s="15" t="s">
        <v>17</v>
      </c>
      <c r="F147" s="15" t="s">
        <v>18</v>
      </c>
      <c r="G147" s="17">
        <v>0</v>
      </c>
      <c r="H147" s="17">
        <v>1</v>
      </c>
      <c r="I147" s="17">
        <v>0</v>
      </c>
      <c r="J147" s="23">
        <f>G147+H147+I147</f>
        <v>1</v>
      </c>
      <c r="K147" s="28">
        <v>0.05</v>
      </c>
    </row>
    <row r="148" spans="1:11" s="1" customFormat="1" x14ac:dyDescent="0.25">
      <c r="A148" s="28">
        <v>100</v>
      </c>
      <c r="B148" s="33">
        <v>8</v>
      </c>
      <c r="C148" s="16" t="s">
        <v>29</v>
      </c>
      <c r="D148" s="16" t="s">
        <v>181</v>
      </c>
      <c r="E148" s="15" t="s">
        <v>17</v>
      </c>
      <c r="F148" s="15" t="s">
        <v>18</v>
      </c>
      <c r="G148" s="17">
        <v>0</v>
      </c>
      <c r="H148" s="17">
        <v>1</v>
      </c>
      <c r="I148" s="17">
        <v>0</v>
      </c>
      <c r="J148" s="23">
        <f>G148+H148+I148</f>
        <v>1</v>
      </c>
      <c r="K148" s="28">
        <v>0.05</v>
      </c>
    </row>
    <row r="149" spans="1:11" s="1" customFormat="1" x14ac:dyDescent="0.25">
      <c r="A149" s="28">
        <v>101</v>
      </c>
      <c r="B149" s="33">
        <v>9</v>
      </c>
      <c r="C149" s="16" t="s">
        <v>29</v>
      </c>
      <c r="D149" s="16" t="s">
        <v>182</v>
      </c>
      <c r="E149" s="15" t="s">
        <v>17</v>
      </c>
      <c r="F149" s="15" t="s">
        <v>18</v>
      </c>
      <c r="G149" s="17">
        <v>0</v>
      </c>
      <c r="H149" s="17">
        <v>1</v>
      </c>
      <c r="I149" s="17">
        <v>0</v>
      </c>
      <c r="J149" s="23">
        <f>G149+H149+I149</f>
        <v>1</v>
      </c>
      <c r="K149" s="28">
        <v>0.05</v>
      </c>
    </row>
    <row r="150" spans="1:11" s="1" customFormat="1" x14ac:dyDescent="0.25">
      <c r="A150" s="28">
        <v>102</v>
      </c>
      <c r="B150" s="33">
        <v>10</v>
      </c>
      <c r="C150" s="16" t="s">
        <v>29</v>
      </c>
      <c r="D150" s="16" t="s">
        <v>183</v>
      </c>
      <c r="E150" s="15" t="s">
        <v>17</v>
      </c>
      <c r="F150" s="15" t="s">
        <v>18</v>
      </c>
      <c r="G150" s="17">
        <v>0</v>
      </c>
      <c r="H150" s="17">
        <v>1</v>
      </c>
      <c r="I150" s="17">
        <v>0</v>
      </c>
      <c r="J150" s="23">
        <f>G150+H150+I150</f>
        <v>1</v>
      </c>
      <c r="K150" s="28">
        <v>0.05</v>
      </c>
    </row>
    <row r="151" spans="1:11" s="1" customFormat="1" x14ac:dyDescent="0.25">
      <c r="A151" s="28">
        <v>103</v>
      </c>
      <c r="B151" s="33">
        <v>11</v>
      </c>
      <c r="C151" s="16" t="s">
        <v>29</v>
      </c>
      <c r="D151" s="16" t="s">
        <v>184</v>
      </c>
      <c r="E151" s="15" t="s">
        <v>17</v>
      </c>
      <c r="F151" s="15" t="s">
        <v>18</v>
      </c>
      <c r="G151" s="17">
        <v>0</v>
      </c>
      <c r="H151" s="17">
        <v>1</v>
      </c>
      <c r="I151" s="17">
        <v>0</v>
      </c>
      <c r="J151" s="23">
        <f>G151+H151+I151</f>
        <v>1</v>
      </c>
      <c r="K151" s="28">
        <v>0.05</v>
      </c>
    </row>
    <row r="152" spans="1:11" s="1" customFormat="1" x14ac:dyDescent="0.25">
      <c r="A152" s="28">
        <v>104</v>
      </c>
      <c r="B152" s="33">
        <v>12</v>
      </c>
      <c r="C152" s="16" t="s">
        <v>29</v>
      </c>
      <c r="D152" s="16" t="s">
        <v>185</v>
      </c>
      <c r="E152" s="15" t="s">
        <v>17</v>
      </c>
      <c r="F152" s="15" t="s">
        <v>18</v>
      </c>
      <c r="G152" s="17">
        <v>0</v>
      </c>
      <c r="H152" s="17">
        <v>1</v>
      </c>
      <c r="I152" s="17">
        <v>0</v>
      </c>
      <c r="J152" s="23">
        <f>G152+H152+I152</f>
        <v>1</v>
      </c>
      <c r="K152" s="28">
        <v>0.05</v>
      </c>
    </row>
    <row r="153" spans="1:11" s="1" customFormat="1" x14ac:dyDescent="0.25">
      <c r="A153" s="28">
        <v>105</v>
      </c>
      <c r="B153" s="33">
        <v>13</v>
      </c>
      <c r="C153" s="16" t="s">
        <v>186</v>
      </c>
      <c r="D153" s="16" t="s">
        <v>187</v>
      </c>
      <c r="E153" s="15" t="s">
        <v>17</v>
      </c>
      <c r="F153" s="15" t="s">
        <v>18</v>
      </c>
      <c r="G153" s="17">
        <v>0</v>
      </c>
      <c r="H153" s="17">
        <v>6</v>
      </c>
      <c r="I153" s="17">
        <v>0</v>
      </c>
      <c r="J153" s="23">
        <f>G153+H153+I153</f>
        <v>6</v>
      </c>
      <c r="K153" s="28" t="s">
        <v>188</v>
      </c>
    </row>
    <row r="154" spans="1:11" s="1" customFormat="1" x14ac:dyDescent="0.25">
      <c r="A154" s="28">
        <v>106</v>
      </c>
      <c r="B154" s="33">
        <v>14</v>
      </c>
      <c r="C154" s="16" t="s">
        <v>186</v>
      </c>
      <c r="D154" s="16" t="s">
        <v>189</v>
      </c>
      <c r="E154" s="15" t="s">
        <v>17</v>
      </c>
      <c r="F154" s="15" t="s">
        <v>18</v>
      </c>
      <c r="G154" s="17">
        <v>0</v>
      </c>
      <c r="H154" s="17">
        <v>2</v>
      </c>
      <c r="I154" s="17">
        <v>0</v>
      </c>
      <c r="J154" s="23">
        <f>G154+H154+I154</f>
        <v>2</v>
      </c>
      <c r="K154" s="28" t="s">
        <v>190</v>
      </c>
    </row>
    <row r="155" spans="1:11" s="1" customFormat="1" x14ac:dyDescent="0.25">
      <c r="A155" s="28">
        <v>107</v>
      </c>
      <c r="B155" s="33">
        <v>15</v>
      </c>
      <c r="C155" s="16" t="s">
        <v>186</v>
      </c>
      <c r="D155" s="16" t="s">
        <v>191</v>
      </c>
      <c r="E155" s="15" t="s">
        <v>17</v>
      </c>
      <c r="F155" s="15" t="s">
        <v>18</v>
      </c>
      <c r="G155" s="17">
        <v>0</v>
      </c>
      <c r="H155" s="17">
        <v>6</v>
      </c>
      <c r="I155" s="17">
        <v>0</v>
      </c>
      <c r="J155" s="23">
        <f>G155+H155+I155</f>
        <v>6</v>
      </c>
      <c r="K155" s="28" t="s">
        <v>192</v>
      </c>
    </row>
    <row r="156" spans="1:11" s="1" customFormat="1" x14ac:dyDescent="0.25">
      <c r="A156" s="28">
        <v>108</v>
      </c>
      <c r="B156" s="33">
        <v>16</v>
      </c>
      <c r="C156" s="16" t="s">
        <v>186</v>
      </c>
      <c r="D156" s="16" t="s">
        <v>193</v>
      </c>
      <c r="E156" s="15" t="s">
        <v>17</v>
      </c>
      <c r="F156" s="15" t="s">
        <v>18</v>
      </c>
      <c r="G156" s="17">
        <v>0</v>
      </c>
      <c r="H156" s="17">
        <v>6</v>
      </c>
      <c r="I156" s="17">
        <v>0</v>
      </c>
      <c r="J156" s="23">
        <f>G156+H156+I156</f>
        <v>6</v>
      </c>
      <c r="K156" s="28" t="s">
        <v>192</v>
      </c>
    </row>
    <row r="157" spans="1:11" s="1" customFormat="1" x14ac:dyDescent="0.25">
      <c r="A157" s="28">
        <v>109</v>
      </c>
      <c r="B157" s="33">
        <v>17</v>
      </c>
      <c r="C157" s="16" t="s">
        <v>186</v>
      </c>
      <c r="D157" s="16" t="s">
        <v>194</v>
      </c>
      <c r="E157" s="15" t="s">
        <v>17</v>
      </c>
      <c r="F157" s="15" t="s">
        <v>18</v>
      </c>
      <c r="G157" s="17">
        <v>0</v>
      </c>
      <c r="H157" s="17">
        <v>6</v>
      </c>
      <c r="I157" s="17">
        <v>0</v>
      </c>
      <c r="J157" s="23">
        <f>G157+H157+I157</f>
        <v>6</v>
      </c>
      <c r="K157" s="28" t="s">
        <v>192</v>
      </c>
    </row>
    <row r="158" spans="1:11" s="1" customFormat="1" ht="30" x14ac:dyDescent="0.25">
      <c r="A158" s="28">
        <v>110</v>
      </c>
      <c r="B158" s="33">
        <v>18</v>
      </c>
      <c r="C158" s="16" t="s">
        <v>195</v>
      </c>
      <c r="D158" s="16" t="s">
        <v>196</v>
      </c>
      <c r="E158" s="15" t="s">
        <v>197</v>
      </c>
      <c r="F158" s="15" t="s">
        <v>18</v>
      </c>
      <c r="G158" s="17">
        <v>0</v>
      </c>
      <c r="H158" s="17">
        <v>1</v>
      </c>
      <c r="I158" s="17">
        <v>0</v>
      </c>
      <c r="J158" s="23">
        <f>G158+H158+I158</f>
        <v>1</v>
      </c>
      <c r="K158" s="28" t="s">
        <v>198</v>
      </c>
    </row>
    <row r="159" spans="1:11" s="1" customFormat="1" x14ac:dyDescent="0.25">
      <c r="A159" s="28">
        <v>111</v>
      </c>
      <c r="B159" s="48">
        <v>19</v>
      </c>
      <c r="C159" s="16" t="s">
        <v>199</v>
      </c>
      <c r="D159" s="16" t="s">
        <v>200</v>
      </c>
      <c r="E159" s="15" t="s">
        <v>201</v>
      </c>
      <c r="F159" s="15" t="s">
        <v>18</v>
      </c>
      <c r="G159" s="17">
        <v>0</v>
      </c>
      <c r="H159" s="17">
        <v>1</v>
      </c>
      <c r="I159" s="17">
        <v>0</v>
      </c>
      <c r="J159" s="23">
        <f>G159+H159+I159</f>
        <v>1</v>
      </c>
      <c r="K159" s="28" t="s">
        <v>202</v>
      </c>
    </row>
    <row r="160" spans="1:11" s="1" customFormat="1" ht="45" x14ac:dyDescent="0.25">
      <c r="A160" s="28">
        <v>112</v>
      </c>
      <c r="B160" s="33">
        <v>20</v>
      </c>
      <c r="C160" s="16" t="s">
        <v>203</v>
      </c>
      <c r="D160" s="16" t="s">
        <v>204</v>
      </c>
      <c r="E160" s="15" t="s">
        <v>205</v>
      </c>
      <c r="F160" s="15" t="s">
        <v>18</v>
      </c>
      <c r="G160" s="17">
        <v>0</v>
      </c>
      <c r="H160" s="17">
        <v>1</v>
      </c>
      <c r="I160" s="17">
        <v>0</v>
      </c>
      <c r="J160" s="23">
        <f>G160+H160+I160</f>
        <v>1</v>
      </c>
      <c r="K160" s="28">
        <v>0.35</v>
      </c>
    </row>
    <row r="161" spans="1:13" s="1" customFormat="1" ht="15" customHeight="1" x14ac:dyDescent="0.25">
      <c r="A161" s="28">
        <v>113</v>
      </c>
      <c r="B161" s="48">
        <v>21</v>
      </c>
      <c r="C161" s="16" t="s">
        <v>206</v>
      </c>
      <c r="D161" s="16" t="s">
        <v>207</v>
      </c>
      <c r="E161" s="15" t="s">
        <v>205</v>
      </c>
      <c r="F161" s="15" t="s">
        <v>18</v>
      </c>
      <c r="G161" s="17">
        <v>0</v>
      </c>
      <c r="H161" s="17">
        <v>1</v>
      </c>
      <c r="I161" s="17">
        <v>0</v>
      </c>
      <c r="J161" s="23">
        <f>G161+H161+I161</f>
        <v>1</v>
      </c>
      <c r="K161" s="28">
        <v>0.35</v>
      </c>
    </row>
    <row r="162" spans="1:13" s="1" customFormat="1" ht="15" customHeight="1" x14ac:dyDescent="0.25">
      <c r="A162" s="28">
        <v>114</v>
      </c>
      <c r="B162" s="48">
        <v>22</v>
      </c>
      <c r="C162" s="16" t="s">
        <v>208</v>
      </c>
      <c r="D162" s="16" t="s">
        <v>209</v>
      </c>
      <c r="E162" s="15" t="s">
        <v>17</v>
      </c>
      <c r="F162" s="15" t="s">
        <v>18</v>
      </c>
      <c r="G162" s="17">
        <v>0</v>
      </c>
      <c r="H162" s="17">
        <v>6</v>
      </c>
      <c r="I162" s="17">
        <v>0</v>
      </c>
      <c r="J162" s="23">
        <f>G162+H162+I162</f>
        <v>6</v>
      </c>
      <c r="K162" s="28" t="s">
        <v>47</v>
      </c>
    </row>
    <row r="163" spans="1:13" s="1" customFormat="1" ht="15" customHeight="1" x14ac:dyDescent="0.25">
      <c r="A163" s="28">
        <v>115</v>
      </c>
      <c r="B163" s="33">
        <v>23</v>
      </c>
      <c r="C163" s="16" t="s">
        <v>29</v>
      </c>
      <c r="D163" s="16" t="s">
        <v>210</v>
      </c>
      <c r="E163" s="15" t="s">
        <v>28</v>
      </c>
      <c r="F163" s="15" t="s">
        <v>18</v>
      </c>
      <c r="G163" s="17">
        <v>0</v>
      </c>
      <c r="H163" s="17">
        <v>5</v>
      </c>
      <c r="I163" s="17">
        <v>0</v>
      </c>
      <c r="J163" s="23">
        <f>G163+H163+I163</f>
        <v>5</v>
      </c>
      <c r="K163" s="28" t="s">
        <v>141</v>
      </c>
    </row>
    <row r="164" spans="1:13" s="1" customFormat="1" ht="15" customHeight="1" x14ac:dyDescent="0.25">
      <c r="A164" s="28">
        <v>116</v>
      </c>
      <c r="B164" s="33">
        <v>24</v>
      </c>
      <c r="C164" s="16" t="s">
        <v>29</v>
      </c>
      <c r="D164" s="16" t="s">
        <v>211</v>
      </c>
      <c r="E164" s="15" t="s">
        <v>28</v>
      </c>
      <c r="F164" s="15" t="s">
        <v>18</v>
      </c>
      <c r="G164" s="17">
        <v>0</v>
      </c>
      <c r="H164" s="17">
        <v>1</v>
      </c>
      <c r="I164" s="17">
        <v>0</v>
      </c>
      <c r="J164" s="23">
        <f>G164+H164+I164</f>
        <v>1</v>
      </c>
      <c r="K164" s="28" t="s">
        <v>141</v>
      </c>
    </row>
    <row r="165" spans="1:13" s="1" customFormat="1" ht="15" customHeight="1" x14ac:dyDescent="0.25">
      <c r="A165" s="28">
        <v>117</v>
      </c>
      <c r="B165" s="33">
        <v>25</v>
      </c>
      <c r="C165" s="16" t="s">
        <v>29</v>
      </c>
      <c r="D165" s="16" t="s">
        <v>212</v>
      </c>
      <c r="E165" s="15" t="s">
        <v>28</v>
      </c>
      <c r="F165" s="15" t="s">
        <v>18</v>
      </c>
      <c r="G165" s="17">
        <v>0</v>
      </c>
      <c r="H165" s="17">
        <v>1</v>
      </c>
      <c r="I165" s="17">
        <v>0</v>
      </c>
      <c r="J165" s="23">
        <f>G165+H165+I165</f>
        <v>1</v>
      </c>
      <c r="K165" s="28" t="s">
        <v>141</v>
      </c>
    </row>
    <row r="166" spans="1:13" s="1" customFormat="1" ht="15" customHeight="1" x14ac:dyDescent="0.25">
      <c r="A166" s="28">
        <v>118</v>
      </c>
      <c r="B166" s="33">
        <v>26</v>
      </c>
      <c r="C166" s="16" t="s">
        <v>29</v>
      </c>
      <c r="D166" s="16" t="s">
        <v>213</v>
      </c>
      <c r="E166" s="15" t="s">
        <v>28</v>
      </c>
      <c r="F166" s="15" t="s">
        <v>18</v>
      </c>
      <c r="G166" s="17">
        <v>0</v>
      </c>
      <c r="H166" s="17">
        <v>1</v>
      </c>
      <c r="I166" s="17">
        <v>0</v>
      </c>
      <c r="J166" s="23">
        <f>G166+H166+I166</f>
        <v>1</v>
      </c>
      <c r="K166" s="28" t="s">
        <v>141</v>
      </c>
    </row>
    <row r="167" spans="1:13" s="1" customFormat="1" ht="15" customHeight="1" x14ac:dyDescent="0.25">
      <c r="A167" s="28">
        <v>119</v>
      </c>
      <c r="B167" s="33">
        <v>27</v>
      </c>
      <c r="C167" s="16" t="s">
        <v>29</v>
      </c>
      <c r="D167" s="16" t="s">
        <v>214</v>
      </c>
      <c r="E167" s="15" t="s">
        <v>28</v>
      </c>
      <c r="F167" s="15" t="s">
        <v>18</v>
      </c>
      <c r="G167" s="17">
        <v>0</v>
      </c>
      <c r="H167" s="17">
        <v>1</v>
      </c>
      <c r="I167" s="17">
        <v>0</v>
      </c>
      <c r="J167" s="23">
        <f>G167+H167+I167</f>
        <v>1</v>
      </c>
      <c r="K167" s="28" t="s">
        <v>141</v>
      </c>
    </row>
    <row r="168" spans="1:13" s="1" customFormat="1" ht="15" customHeight="1" x14ac:dyDescent="0.25">
      <c r="A168" s="28">
        <v>120</v>
      </c>
      <c r="B168" s="33">
        <v>28</v>
      </c>
      <c r="C168" s="16" t="s">
        <v>29</v>
      </c>
      <c r="D168" s="16" t="s">
        <v>215</v>
      </c>
      <c r="E168" s="15" t="s">
        <v>28</v>
      </c>
      <c r="F168" s="15" t="s">
        <v>18</v>
      </c>
      <c r="G168" s="17">
        <v>0</v>
      </c>
      <c r="H168" s="17">
        <v>1</v>
      </c>
      <c r="I168" s="17">
        <v>0</v>
      </c>
      <c r="J168" s="23">
        <f>G168+H168+I168</f>
        <v>1</v>
      </c>
      <c r="K168" s="28" t="s">
        <v>141</v>
      </c>
    </row>
    <row r="169" spans="1:13" s="1" customFormat="1" ht="15" customHeight="1" x14ac:dyDescent="0.25">
      <c r="A169" s="28">
        <v>121</v>
      </c>
      <c r="B169" s="33">
        <v>29</v>
      </c>
      <c r="C169" s="16" t="s">
        <v>29</v>
      </c>
      <c r="D169" s="16" t="s">
        <v>216</v>
      </c>
      <c r="E169" s="15" t="s">
        <v>28</v>
      </c>
      <c r="F169" s="15" t="s">
        <v>18</v>
      </c>
      <c r="G169" s="17">
        <v>0</v>
      </c>
      <c r="H169" s="17">
        <v>1</v>
      </c>
      <c r="I169" s="17">
        <v>0</v>
      </c>
      <c r="J169" s="23">
        <f>G169+H169+I169</f>
        <v>1</v>
      </c>
      <c r="K169" s="28" t="s">
        <v>141</v>
      </c>
    </row>
    <row r="170" spans="1:13" s="1" customFormat="1" ht="15" customHeight="1" x14ac:dyDescent="0.25">
      <c r="A170" s="28">
        <v>122</v>
      </c>
      <c r="B170" s="33">
        <v>30</v>
      </c>
      <c r="C170" s="16" t="s">
        <v>29</v>
      </c>
      <c r="D170" s="16" t="s">
        <v>217</v>
      </c>
      <c r="E170" s="15" t="s">
        <v>28</v>
      </c>
      <c r="F170" s="15" t="s">
        <v>18</v>
      </c>
      <c r="G170" s="17">
        <v>0</v>
      </c>
      <c r="H170" s="17">
        <v>1</v>
      </c>
      <c r="I170" s="17">
        <v>0</v>
      </c>
      <c r="J170" s="23">
        <f>G170+H170+I170</f>
        <v>1</v>
      </c>
      <c r="K170" s="28" t="s">
        <v>141</v>
      </c>
    </row>
    <row r="171" spans="1:13" s="1" customFormat="1" ht="15" customHeight="1" x14ac:dyDescent="0.25">
      <c r="A171" s="28">
        <v>123</v>
      </c>
      <c r="B171" s="33">
        <v>31</v>
      </c>
      <c r="C171" s="16" t="s">
        <v>29</v>
      </c>
      <c r="D171" s="16" t="s">
        <v>218</v>
      </c>
      <c r="E171" s="15" t="s">
        <v>28</v>
      </c>
      <c r="F171" s="15" t="s">
        <v>18</v>
      </c>
      <c r="G171" s="17">
        <v>0</v>
      </c>
      <c r="H171" s="17">
        <v>1</v>
      </c>
      <c r="I171" s="17">
        <v>0</v>
      </c>
      <c r="J171" s="23">
        <f>G171+H171+I171</f>
        <v>1</v>
      </c>
      <c r="K171" s="28" t="s">
        <v>141</v>
      </c>
    </row>
    <row r="172" spans="1:13" s="1" customFormat="1" ht="15" customHeight="1" x14ac:dyDescent="0.25">
      <c r="A172" s="28">
        <v>124</v>
      </c>
      <c r="B172" s="33">
        <v>32</v>
      </c>
      <c r="C172" s="16" t="s">
        <v>29</v>
      </c>
      <c r="D172" s="16" t="s">
        <v>219</v>
      </c>
      <c r="E172" s="15" t="s">
        <v>28</v>
      </c>
      <c r="F172" s="15" t="s">
        <v>18</v>
      </c>
      <c r="G172" s="17">
        <v>0</v>
      </c>
      <c r="H172" s="17">
        <v>1</v>
      </c>
      <c r="I172" s="17">
        <v>0</v>
      </c>
      <c r="J172" s="23">
        <f>G172+H172+I172</f>
        <v>1</v>
      </c>
      <c r="K172" s="28" t="s">
        <v>141</v>
      </c>
    </row>
    <row r="173" spans="1:13" s="1" customFormat="1" ht="15" customHeight="1" x14ac:dyDescent="0.25">
      <c r="A173" s="28">
        <v>125</v>
      </c>
      <c r="B173" s="33">
        <v>33</v>
      </c>
      <c r="C173" s="16" t="s">
        <v>29</v>
      </c>
      <c r="D173" s="16" t="s">
        <v>220</v>
      </c>
      <c r="E173" s="15" t="s">
        <v>28</v>
      </c>
      <c r="F173" s="15" t="s">
        <v>18</v>
      </c>
      <c r="G173" s="17">
        <v>0</v>
      </c>
      <c r="H173" s="17">
        <v>1</v>
      </c>
      <c r="I173" s="17">
        <v>0</v>
      </c>
      <c r="J173" s="23">
        <f>G173+H173+I173</f>
        <v>1</v>
      </c>
      <c r="K173" s="28" t="s">
        <v>141</v>
      </c>
    </row>
    <row r="174" spans="1:13" s="1" customFormat="1" ht="15" customHeight="1" x14ac:dyDescent="0.25">
      <c r="A174" s="28">
        <v>126</v>
      </c>
      <c r="B174" s="33">
        <v>34</v>
      </c>
      <c r="C174" s="16" t="s">
        <v>29</v>
      </c>
      <c r="D174" s="16" t="s">
        <v>221</v>
      </c>
      <c r="E174" s="15" t="s">
        <v>17</v>
      </c>
      <c r="F174" s="15" t="s">
        <v>18</v>
      </c>
      <c r="G174" s="17"/>
      <c r="H174" s="17">
        <v>1</v>
      </c>
      <c r="I174" s="17">
        <v>0</v>
      </c>
      <c r="J174" s="23">
        <v>1</v>
      </c>
      <c r="K174" s="28" t="s">
        <v>141</v>
      </c>
    </row>
    <row r="175" spans="1:13" s="1" customFormat="1" ht="15" customHeight="1" x14ac:dyDescent="0.25">
      <c r="A175" s="28">
        <v>127</v>
      </c>
      <c r="B175" s="33">
        <v>35</v>
      </c>
      <c r="C175" s="16" t="s">
        <v>29</v>
      </c>
      <c r="D175" s="16" t="s">
        <v>222</v>
      </c>
      <c r="E175" s="15" t="s">
        <v>17</v>
      </c>
      <c r="F175" s="15" t="s">
        <v>18</v>
      </c>
      <c r="G175" s="17"/>
      <c r="H175" s="17">
        <v>1</v>
      </c>
      <c r="I175" s="17">
        <v>0</v>
      </c>
      <c r="J175" s="23">
        <v>1</v>
      </c>
      <c r="K175" s="28" t="s">
        <v>141</v>
      </c>
    </row>
    <row r="176" spans="1:13" s="1" customFormat="1" ht="15" customHeight="1" x14ac:dyDescent="0.25">
      <c r="A176" s="28">
        <v>128</v>
      </c>
      <c r="B176" s="33">
        <v>36</v>
      </c>
      <c r="C176" s="16" t="s">
        <v>223</v>
      </c>
      <c r="D176" s="16" t="s">
        <v>224</v>
      </c>
      <c r="E176" s="15" t="s">
        <v>17</v>
      </c>
      <c r="F176" s="46" t="s">
        <v>225</v>
      </c>
      <c r="G176" s="17"/>
      <c r="H176" s="17">
        <v>1</v>
      </c>
      <c r="I176" s="17">
        <v>0</v>
      </c>
      <c r="J176" s="23">
        <v>1</v>
      </c>
      <c r="K176" s="28" t="s">
        <v>141</v>
      </c>
      <c r="M176" s="49"/>
    </row>
    <row r="177" spans="1:13" s="1" customFormat="1" ht="15" customHeight="1" x14ac:dyDescent="0.25">
      <c r="A177" s="28">
        <v>129</v>
      </c>
      <c r="B177" s="33">
        <v>37</v>
      </c>
      <c r="C177" s="16" t="s">
        <v>29</v>
      </c>
      <c r="D177" s="16" t="s">
        <v>226</v>
      </c>
      <c r="E177" s="15" t="s">
        <v>28</v>
      </c>
      <c r="F177" s="15" t="s">
        <v>18</v>
      </c>
      <c r="G177" s="17"/>
      <c r="H177" s="17">
        <v>2</v>
      </c>
      <c r="I177" s="17">
        <v>0</v>
      </c>
      <c r="J177" s="23">
        <f>H177+I177</f>
        <v>2</v>
      </c>
      <c r="K177" s="28">
        <v>8.7999999999999995E-2</v>
      </c>
      <c r="M177" s="49"/>
    </row>
    <row r="178" spans="1:13" s="1" customFormat="1" ht="15" customHeight="1" x14ac:dyDescent="0.25">
      <c r="A178" s="28">
        <v>130</v>
      </c>
      <c r="B178" s="33">
        <v>38</v>
      </c>
      <c r="C178" s="16" t="s">
        <v>29</v>
      </c>
      <c r="D178" s="16" t="s">
        <v>227</v>
      </c>
      <c r="E178" s="15" t="s">
        <v>28</v>
      </c>
      <c r="F178" s="15" t="s">
        <v>18</v>
      </c>
      <c r="G178" s="17"/>
      <c r="H178" s="17">
        <v>2</v>
      </c>
      <c r="I178" s="17">
        <v>0</v>
      </c>
      <c r="J178" s="23">
        <f>H178+I178</f>
        <v>2</v>
      </c>
      <c r="K178" s="28">
        <v>8.7999999999999995E-2</v>
      </c>
    </row>
    <row r="179" spans="1:13" s="1" customFormat="1" ht="15" customHeight="1" x14ac:dyDescent="0.25">
      <c r="A179" s="28">
        <v>131</v>
      </c>
      <c r="B179" s="33">
        <v>39</v>
      </c>
      <c r="C179" s="16" t="s">
        <v>29</v>
      </c>
      <c r="D179" s="16" t="s">
        <v>228</v>
      </c>
      <c r="E179" s="15" t="s">
        <v>28</v>
      </c>
      <c r="F179" s="15" t="s">
        <v>18</v>
      </c>
      <c r="G179" s="17"/>
      <c r="H179" s="17">
        <v>2</v>
      </c>
      <c r="I179" s="17">
        <v>0</v>
      </c>
      <c r="J179" s="23">
        <f>H179+I179</f>
        <v>2</v>
      </c>
      <c r="K179" s="28">
        <v>8.7999999999999995E-2</v>
      </c>
      <c r="M179" s="49"/>
    </row>
    <row r="180" spans="1:13" s="1" customFormat="1" ht="15" customHeight="1" x14ac:dyDescent="0.25">
      <c r="A180" s="28">
        <v>132</v>
      </c>
      <c r="B180" s="33">
        <v>40</v>
      </c>
      <c r="C180" s="16" t="s">
        <v>29</v>
      </c>
      <c r="D180" s="16" t="s">
        <v>229</v>
      </c>
      <c r="E180" s="15" t="s">
        <v>28</v>
      </c>
      <c r="F180" s="15" t="s">
        <v>18</v>
      </c>
      <c r="G180" s="17"/>
      <c r="H180" s="17">
        <v>2</v>
      </c>
      <c r="I180" s="17">
        <v>0</v>
      </c>
      <c r="J180" s="23">
        <f>H180+I180</f>
        <v>2</v>
      </c>
      <c r="K180" s="28">
        <v>8.7999999999999995E-2</v>
      </c>
    </row>
    <row r="181" spans="1:13" s="1" customFormat="1" ht="15" customHeight="1" x14ac:dyDescent="0.25">
      <c r="A181" s="28">
        <v>133</v>
      </c>
      <c r="B181" s="33">
        <v>41</v>
      </c>
      <c r="C181" s="16" t="s">
        <v>29</v>
      </c>
      <c r="D181" s="16" t="s">
        <v>230</v>
      </c>
      <c r="E181" s="15" t="s">
        <v>28</v>
      </c>
      <c r="F181" s="15" t="s">
        <v>18</v>
      </c>
      <c r="G181" s="17"/>
      <c r="H181" s="17">
        <v>2</v>
      </c>
      <c r="I181" s="17">
        <v>0</v>
      </c>
      <c r="J181" s="23">
        <f>H181+I181</f>
        <v>2</v>
      </c>
      <c r="K181" s="28">
        <v>8.7999999999999995E-2</v>
      </c>
    </row>
    <row r="182" spans="1:13" s="1" customFormat="1" ht="15" customHeight="1" x14ac:dyDescent="0.25">
      <c r="A182" s="28">
        <v>134</v>
      </c>
      <c r="B182" s="33">
        <v>42</v>
      </c>
      <c r="C182" s="16" t="s">
        <v>29</v>
      </c>
      <c r="D182" s="16" t="s">
        <v>231</v>
      </c>
      <c r="E182" s="15" t="s">
        <v>28</v>
      </c>
      <c r="F182" s="15" t="s">
        <v>18</v>
      </c>
      <c r="G182" s="17"/>
      <c r="H182" s="17">
        <v>2</v>
      </c>
      <c r="I182" s="17">
        <v>0</v>
      </c>
      <c r="J182" s="23">
        <f>H182+I182</f>
        <v>2</v>
      </c>
      <c r="K182" s="28">
        <v>8.7999999999999995E-2</v>
      </c>
    </row>
    <row r="183" spans="1:13" s="1" customFormat="1" ht="15" customHeight="1" x14ac:dyDescent="0.25">
      <c r="A183" s="28">
        <v>135</v>
      </c>
      <c r="B183" s="33">
        <v>43</v>
      </c>
      <c r="C183" s="16" t="s">
        <v>29</v>
      </c>
      <c r="D183" s="16" t="s">
        <v>232</v>
      </c>
      <c r="E183" s="15" t="s">
        <v>28</v>
      </c>
      <c r="F183" s="15" t="s">
        <v>18</v>
      </c>
      <c r="G183" s="17"/>
      <c r="H183" s="17">
        <v>2</v>
      </c>
      <c r="I183" s="17">
        <v>0</v>
      </c>
      <c r="J183" s="23">
        <f>H183+I183</f>
        <v>2</v>
      </c>
      <c r="K183" s="28">
        <v>8.7999999999999995E-2</v>
      </c>
    </row>
    <row r="184" spans="1:13" s="1" customFormat="1" ht="15" customHeight="1" x14ac:dyDescent="0.25">
      <c r="A184" s="28">
        <v>136</v>
      </c>
      <c r="B184" s="33">
        <v>44</v>
      </c>
      <c r="C184" s="16" t="s">
        <v>29</v>
      </c>
      <c r="D184" s="16" t="s">
        <v>233</v>
      </c>
      <c r="E184" s="15" t="s">
        <v>28</v>
      </c>
      <c r="F184" s="15" t="s">
        <v>18</v>
      </c>
      <c r="G184" s="17"/>
      <c r="H184" s="17">
        <v>2</v>
      </c>
      <c r="I184" s="17">
        <v>0</v>
      </c>
      <c r="J184" s="23">
        <f>H184+I184</f>
        <v>2</v>
      </c>
      <c r="K184" s="28">
        <v>8.7999999999999995E-2</v>
      </c>
    </row>
    <row r="185" spans="1:13" s="1" customFormat="1" ht="15" customHeight="1" x14ac:dyDescent="0.25">
      <c r="A185" s="28">
        <v>137</v>
      </c>
      <c r="B185" s="33">
        <v>45</v>
      </c>
      <c r="C185" s="16" t="s">
        <v>29</v>
      </c>
      <c r="D185" s="16" t="s">
        <v>234</v>
      </c>
      <c r="E185" s="15" t="s">
        <v>28</v>
      </c>
      <c r="F185" s="15" t="s">
        <v>18</v>
      </c>
      <c r="G185" s="17"/>
      <c r="H185" s="17">
        <v>2</v>
      </c>
      <c r="I185" s="17">
        <v>0</v>
      </c>
      <c r="J185" s="23">
        <f>H185+I185</f>
        <v>2</v>
      </c>
      <c r="K185" s="28">
        <v>8.7999999999999995E-2</v>
      </c>
    </row>
    <row r="186" spans="1:13" s="1" customFormat="1" ht="15" customHeight="1" x14ac:dyDescent="0.25">
      <c r="A186" s="28">
        <v>138</v>
      </c>
      <c r="B186" s="33">
        <v>46</v>
      </c>
      <c r="C186" s="16" t="s">
        <v>29</v>
      </c>
      <c r="D186" s="16" t="s">
        <v>235</v>
      </c>
      <c r="E186" s="15" t="s">
        <v>28</v>
      </c>
      <c r="F186" s="15" t="s">
        <v>18</v>
      </c>
      <c r="G186" s="17"/>
      <c r="H186" s="17">
        <v>2</v>
      </c>
      <c r="I186" s="17">
        <v>0</v>
      </c>
      <c r="J186" s="23">
        <f>H186+I186</f>
        <v>2</v>
      </c>
      <c r="K186" s="28">
        <v>8.7999999999999995E-2</v>
      </c>
    </row>
    <row r="187" spans="1:13" s="1" customFormat="1" ht="15" customHeight="1" x14ac:dyDescent="0.25">
      <c r="A187" s="28">
        <v>139</v>
      </c>
      <c r="B187" s="33">
        <v>47</v>
      </c>
      <c r="C187" s="16" t="s">
        <v>29</v>
      </c>
      <c r="D187" s="16" t="s">
        <v>236</v>
      </c>
      <c r="E187" s="15" t="s">
        <v>28</v>
      </c>
      <c r="F187" s="15" t="s">
        <v>18</v>
      </c>
      <c r="G187" s="17"/>
      <c r="H187" s="17">
        <v>2</v>
      </c>
      <c r="I187" s="17">
        <v>0</v>
      </c>
      <c r="J187" s="23">
        <f>H187+I187</f>
        <v>2</v>
      </c>
      <c r="K187" s="28">
        <v>8.7999999999999995E-2</v>
      </c>
    </row>
    <row r="188" spans="1:13" s="1" customFormat="1" ht="15" customHeight="1" x14ac:dyDescent="0.25">
      <c r="A188" s="28">
        <v>140</v>
      </c>
      <c r="B188" s="33">
        <v>48</v>
      </c>
      <c r="C188" s="16" t="s">
        <v>29</v>
      </c>
      <c r="D188" s="16" t="s">
        <v>237</v>
      </c>
      <c r="E188" s="15" t="s">
        <v>28</v>
      </c>
      <c r="F188" s="15" t="s">
        <v>18</v>
      </c>
      <c r="G188" s="17"/>
      <c r="H188" s="17">
        <v>2</v>
      </c>
      <c r="I188" s="17">
        <v>0</v>
      </c>
      <c r="J188" s="23">
        <f>H188+I188</f>
        <v>2</v>
      </c>
      <c r="K188" s="28">
        <v>8.7999999999999995E-2</v>
      </c>
    </row>
    <row r="189" spans="1:13" s="1" customFormat="1" ht="15" customHeight="1" x14ac:dyDescent="0.25">
      <c r="A189" s="28">
        <v>141</v>
      </c>
      <c r="B189" s="33">
        <v>49</v>
      </c>
      <c r="C189" s="16" t="s">
        <v>29</v>
      </c>
      <c r="D189" s="16" t="s">
        <v>238</v>
      </c>
      <c r="E189" s="15" t="s">
        <v>28</v>
      </c>
      <c r="F189" s="15" t="s">
        <v>18</v>
      </c>
      <c r="G189" s="17"/>
      <c r="H189" s="17">
        <v>2</v>
      </c>
      <c r="I189" s="17">
        <v>0</v>
      </c>
      <c r="J189" s="23">
        <f>H189+I189</f>
        <v>2</v>
      </c>
      <c r="K189" s="28">
        <v>8.7999999999999995E-2</v>
      </c>
    </row>
    <row r="190" spans="1:13" s="1" customFormat="1" ht="15" customHeight="1" x14ac:dyDescent="0.25">
      <c r="A190" s="28">
        <v>142</v>
      </c>
      <c r="B190" s="28">
        <v>50</v>
      </c>
      <c r="C190" s="16" t="s">
        <v>29</v>
      </c>
      <c r="D190" s="16" t="s">
        <v>239</v>
      </c>
      <c r="E190" s="15" t="s">
        <v>28</v>
      </c>
      <c r="F190" s="15" t="s">
        <v>18</v>
      </c>
      <c r="G190" s="17"/>
      <c r="H190" s="17">
        <v>2</v>
      </c>
      <c r="I190" s="17">
        <v>0</v>
      </c>
      <c r="J190" s="23">
        <f>H190+I190</f>
        <v>2</v>
      </c>
      <c r="K190" s="28">
        <v>8.7999999999999995E-2</v>
      </c>
    </row>
    <row r="191" spans="1:13" s="1" customFormat="1" ht="15" customHeight="1" x14ac:dyDescent="0.25">
      <c r="A191" s="28">
        <v>143</v>
      </c>
      <c r="B191" s="28">
        <v>51</v>
      </c>
      <c r="C191" s="16" t="s">
        <v>29</v>
      </c>
      <c r="D191" s="16" t="s">
        <v>240</v>
      </c>
      <c r="E191" s="15" t="s">
        <v>17</v>
      </c>
      <c r="F191" s="15" t="s">
        <v>18</v>
      </c>
      <c r="G191" s="17"/>
      <c r="H191" s="17">
        <v>2</v>
      </c>
      <c r="I191" s="17">
        <v>0</v>
      </c>
      <c r="J191" s="23">
        <f>H191+I191</f>
        <v>2</v>
      </c>
      <c r="K191" s="28" t="s">
        <v>141</v>
      </c>
    </row>
    <row r="192" spans="1:13" s="1" customFormat="1" ht="15" customHeight="1" x14ac:dyDescent="0.25">
      <c r="A192" s="28">
        <v>144</v>
      </c>
      <c r="B192" s="28">
        <v>52</v>
      </c>
      <c r="C192" s="16" t="s">
        <v>29</v>
      </c>
      <c r="D192" s="16" t="s">
        <v>241</v>
      </c>
      <c r="E192" s="15" t="s">
        <v>17</v>
      </c>
      <c r="F192" s="15" t="s">
        <v>18</v>
      </c>
      <c r="G192" s="17"/>
      <c r="H192" s="17">
        <v>4</v>
      </c>
      <c r="I192" s="17">
        <v>0</v>
      </c>
      <c r="J192" s="23">
        <f>H192+I192</f>
        <v>4</v>
      </c>
      <c r="K192" s="28" t="s">
        <v>141</v>
      </c>
    </row>
    <row r="193" spans="1:11" s="1" customFormat="1" ht="15" customHeight="1" x14ac:dyDescent="0.25">
      <c r="A193" s="28">
        <v>145</v>
      </c>
      <c r="B193" s="28">
        <v>53</v>
      </c>
      <c r="C193" s="16" t="s">
        <v>29</v>
      </c>
      <c r="D193" s="16" t="s">
        <v>242</v>
      </c>
      <c r="E193" s="15" t="s">
        <v>28</v>
      </c>
      <c r="F193" s="15" t="s">
        <v>18</v>
      </c>
      <c r="G193" s="17"/>
      <c r="H193" s="17">
        <v>1</v>
      </c>
      <c r="I193" s="17">
        <v>0</v>
      </c>
      <c r="J193" s="23">
        <f>H193+I193</f>
        <v>1</v>
      </c>
      <c r="K193" s="28" t="s">
        <v>141</v>
      </c>
    </row>
    <row r="194" spans="1:11" s="1" customFormat="1" ht="15" customHeight="1" x14ac:dyDescent="0.25">
      <c r="A194" s="28">
        <v>146</v>
      </c>
      <c r="B194" s="28">
        <v>54</v>
      </c>
      <c r="C194" s="16" t="s">
        <v>29</v>
      </c>
      <c r="D194" s="16" t="s">
        <v>243</v>
      </c>
      <c r="E194" s="15" t="s">
        <v>28</v>
      </c>
      <c r="F194" s="15" t="s">
        <v>18</v>
      </c>
      <c r="G194" s="17"/>
      <c r="H194" s="17">
        <v>1</v>
      </c>
      <c r="I194" s="17">
        <v>0</v>
      </c>
      <c r="J194" s="23">
        <f>H194+I194</f>
        <v>1</v>
      </c>
      <c r="K194" s="28">
        <v>8.7999999999999995E-2</v>
      </c>
    </row>
    <row r="195" spans="1:11" s="1" customFormat="1" ht="15" customHeight="1" x14ac:dyDescent="0.25">
      <c r="A195" s="28">
        <v>147</v>
      </c>
      <c r="B195" s="28">
        <v>55</v>
      </c>
      <c r="C195" s="16" t="s">
        <v>29</v>
      </c>
      <c r="D195" s="16" t="s">
        <v>244</v>
      </c>
      <c r="E195" s="15" t="s">
        <v>28</v>
      </c>
      <c r="F195" s="15" t="s">
        <v>18</v>
      </c>
      <c r="G195" s="17"/>
      <c r="H195" s="17">
        <v>1</v>
      </c>
      <c r="I195" s="17">
        <v>0</v>
      </c>
      <c r="J195" s="23">
        <f>H195+I195</f>
        <v>1</v>
      </c>
      <c r="K195" s="28">
        <v>8.7999999999999995E-2</v>
      </c>
    </row>
    <row r="196" spans="1:11" s="1" customFormat="1" ht="15" customHeight="1" x14ac:dyDescent="0.25">
      <c r="A196" s="28">
        <v>148</v>
      </c>
      <c r="B196" s="28">
        <v>56</v>
      </c>
      <c r="C196" s="16" t="s">
        <v>29</v>
      </c>
      <c r="D196" s="16" t="s">
        <v>245</v>
      </c>
      <c r="E196" s="15" t="s">
        <v>28</v>
      </c>
      <c r="F196" s="15" t="s">
        <v>18</v>
      </c>
      <c r="G196" s="17"/>
      <c r="H196" s="17">
        <v>1</v>
      </c>
      <c r="I196" s="17">
        <v>0</v>
      </c>
      <c r="J196" s="23">
        <f>H196+I196</f>
        <v>1</v>
      </c>
      <c r="K196" s="28">
        <v>8.7999999999999995E-2</v>
      </c>
    </row>
    <row r="197" spans="1:11" s="1" customFormat="1" ht="15" customHeight="1" x14ac:dyDescent="0.25">
      <c r="A197" s="28">
        <v>149</v>
      </c>
      <c r="B197" s="28">
        <v>57</v>
      </c>
      <c r="C197" s="16" t="s">
        <v>29</v>
      </c>
      <c r="D197" s="16" t="s">
        <v>246</v>
      </c>
      <c r="E197" s="15" t="s">
        <v>28</v>
      </c>
      <c r="F197" s="15" t="s">
        <v>18</v>
      </c>
      <c r="G197" s="17"/>
      <c r="H197" s="17">
        <v>1</v>
      </c>
      <c r="I197" s="17">
        <v>0</v>
      </c>
      <c r="J197" s="23">
        <f>H197+I197</f>
        <v>1</v>
      </c>
      <c r="K197" s="28">
        <v>8.7999999999999995E-2</v>
      </c>
    </row>
    <row r="198" spans="1:11" s="1" customFormat="1" ht="15" customHeight="1" x14ac:dyDescent="0.25">
      <c r="A198" s="28">
        <v>150</v>
      </c>
      <c r="B198" s="28">
        <v>58</v>
      </c>
      <c r="C198" s="16" t="s">
        <v>29</v>
      </c>
      <c r="D198" s="16" t="s">
        <v>247</v>
      </c>
      <c r="E198" s="15" t="s">
        <v>28</v>
      </c>
      <c r="F198" s="15" t="s">
        <v>18</v>
      </c>
      <c r="G198" s="17"/>
      <c r="H198" s="17">
        <v>1</v>
      </c>
      <c r="I198" s="17">
        <v>0</v>
      </c>
      <c r="J198" s="23">
        <f>H198+I198</f>
        <v>1</v>
      </c>
      <c r="K198" s="28">
        <v>8.7999999999999995E-2</v>
      </c>
    </row>
    <row r="199" spans="1:11" s="1" customFormat="1" ht="30" x14ac:dyDescent="0.25">
      <c r="A199" s="28">
        <v>151</v>
      </c>
      <c r="B199" s="28">
        <v>59</v>
      </c>
      <c r="C199" s="16" t="s">
        <v>29</v>
      </c>
      <c r="D199" s="16" t="s">
        <v>248</v>
      </c>
      <c r="E199" s="15" t="s">
        <v>249</v>
      </c>
      <c r="F199" s="15" t="s">
        <v>18</v>
      </c>
      <c r="G199" s="17"/>
      <c r="H199" s="23">
        <v>1</v>
      </c>
      <c r="I199" s="17">
        <v>0</v>
      </c>
      <c r="J199" s="23">
        <v>1</v>
      </c>
      <c r="K199" s="28">
        <v>0.1</v>
      </c>
    </row>
    <row r="200" spans="1:11" s="1" customFormat="1" x14ac:dyDescent="0.25">
      <c r="A200" s="28">
        <v>152</v>
      </c>
      <c r="B200" s="28">
        <v>60</v>
      </c>
      <c r="C200" s="16" t="s">
        <v>29</v>
      </c>
      <c r="D200" s="16" t="s">
        <v>250</v>
      </c>
      <c r="E200" s="15" t="s">
        <v>28</v>
      </c>
      <c r="F200" s="15" t="s">
        <v>18</v>
      </c>
      <c r="G200" s="17"/>
      <c r="H200" s="23">
        <v>2</v>
      </c>
      <c r="I200" s="17">
        <v>0</v>
      </c>
      <c r="J200" s="23">
        <v>2</v>
      </c>
      <c r="K200" s="28">
        <v>8.7999999999999995E-2</v>
      </c>
    </row>
    <row r="201" spans="1:11" s="1" customFormat="1" x14ac:dyDescent="0.25">
      <c r="A201" s="28">
        <v>153</v>
      </c>
      <c r="B201" s="28">
        <v>61</v>
      </c>
      <c r="C201" s="16" t="s">
        <v>29</v>
      </c>
      <c r="D201" s="16" t="s">
        <v>251</v>
      </c>
      <c r="E201" s="15" t="s">
        <v>17</v>
      </c>
      <c r="F201" s="15" t="s">
        <v>18</v>
      </c>
      <c r="G201" s="17"/>
      <c r="H201" s="23">
        <v>1</v>
      </c>
      <c r="I201" s="17">
        <v>0</v>
      </c>
      <c r="J201" s="23">
        <v>1</v>
      </c>
      <c r="K201" s="28">
        <v>0.12</v>
      </c>
    </row>
    <row r="202" spans="1:11" s="1" customFormat="1" x14ac:dyDescent="0.25">
      <c r="A202" s="28">
        <v>154</v>
      </c>
      <c r="B202" s="28">
        <v>62</v>
      </c>
      <c r="C202" s="16" t="s">
        <v>29</v>
      </c>
      <c r="D202" s="16" t="s">
        <v>252</v>
      </c>
      <c r="E202" s="15" t="s">
        <v>28</v>
      </c>
      <c r="F202" s="15" t="s">
        <v>18</v>
      </c>
      <c r="G202" s="17"/>
      <c r="H202" s="23">
        <v>1</v>
      </c>
      <c r="I202" s="17">
        <v>0</v>
      </c>
      <c r="J202" s="23">
        <v>1</v>
      </c>
      <c r="K202" s="28">
        <v>2.4E-2</v>
      </c>
    </row>
    <row r="203" spans="1:11" s="1" customFormat="1" x14ac:dyDescent="0.25">
      <c r="A203" s="28">
        <v>155</v>
      </c>
      <c r="B203" s="28">
        <v>63</v>
      </c>
      <c r="C203" s="16" t="s">
        <v>29</v>
      </c>
      <c r="D203" s="16" t="s">
        <v>179</v>
      </c>
      <c r="E203" s="15" t="s">
        <v>17</v>
      </c>
      <c r="F203" s="15" t="s">
        <v>18</v>
      </c>
      <c r="G203" s="17"/>
      <c r="H203" s="23">
        <v>1</v>
      </c>
      <c r="I203" s="17">
        <v>0</v>
      </c>
      <c r="J203" s="23">
        <v>1</v>
      </c>
      <c r="K203" s="28">
        <v>0.12</v>
      </c>
    </row>
    <row r="204" spans="1:11" s="1" customFormat="1" x14ac:dyDescent="0.25">
      <c r="A204" s="28">
        <v>156</v>
      </c>
      <c r="B204" s="28">
        <v>64</v>
      </c>
      <c r="C204" s="16" t="s">
        <v>29</v>
      </c>
      <c r="D204" s="16" t="s">
        <v>253</v>
      </c>
      <c r="E204" s="15" t="s">
        <v>17</v>
      </c>
      <c r="F204" s="15" t="s">
        <v>18</v>
      </c>
      <c r="G204" s="17"/>
      <c r="H204" s="23">
        <v>1</v>
      </c>
      <c r="I204" s="17">
        <v>0</v>
      </c>
      <c r="J204" s="23">
        <v>1</v>
      </c>
      <c r="K204" s="28">
        <v>0.12</v>
      </c>
    </row>
    <row r="205" spans="1:11" s="1" customFormat="1" x14ac:dyDescent="0.25">
      <c r="A205" s="28">
        <v>157</v>
      </c>
      <c r="B205" s="28">
        <v>65</v>
      </c>
      <c r="C205" s="16" t="s">
        <v>29</v>
      </c>
      <c r="D205" s="16" t="s">
        <v>254</v>
      </c>
      <c r="E205" s="15" t="s">
        <v>17</v>
      </c>
      <c r="F205" s="15" t="s">
        <v>18</v>
      </c>
      <c r="G205" s="17"/>
      <c r="H205" s="23">
        <v>1</v>
      </c>
      <c r="I205" s="17">
        <v>0</v>
      </c>
      <c r="J205" s="23">
        <v>1</v>
      </c>
      <c r="K205" s="28">
        <v>0.12</v>
      </c>
    </row>
    <row r="206" spans="1:11" s="1" customFormat="1" ht="45" x14ac:dyDescent="0.25">
      <c r="A206" s="28">
        <v>158</v>
      </c>
      <c r="B206" s="28">
        <v>66</v>
      </c>
      <c r="C206" s="16" t="s">
        <v>29</v>
      </c>
      <c r="D206" s="16" t="s">
        <v>255</v>
      </c>
      <c r="E206" s="15" t="s">
        <v>17</v>
      </c>
      <c r="F206" s="15" t="s">
        <v>18</v>
      </c>
      <c r="G206" s="17"/>
      <c r="H206" s="23">
        <v>1</v>
      </c>
      <c r="I206" s="17">
        <v>0</v>
      </c>
      <c r="J206" s="23">
        <v>1</v>
      </c>
      <c r="K206" s="28">
        <v>0.05</v>
      </c>
    </row>
    <row r="207" spans="1:11" s="1" customFormat="1" x14ac:dyDescent="0.25">
      <c r="A207" s="28">
        <v>159</v>
      </c>
      <c r="B207" s="28">
        <v>67</v>
      </c>
      <c r="C207" s="16" t="s">
        <v>29</v>
      </c>
      <c r="D207" s="16" t="s">
        <v>256</v>
      </c>
      <c r="E207" s="15" t="s">
        <v>17</v>
      </c>
      <c r="F207" s="15" t="s">
        <v>18</v>
      </c>
      <c r="G207" s="17"/>
      <c r="H207" s="23">
        <v>1</v>
      </c>
      <c r="I207" s="17">
        <v>0</v>
      </c>
      <c r="J207" s="23">
        <v>1</v>
      </c>
      <c r="K207" s="28">
        <v>0.05</v>
      </c>
    </row>
    <row r="208" spans="1:11" s="1" customFormat="1" x14ac:dyDescent="0.25">
      <c r="A208" s="28">
        <v>160</v>
      </c>
      <c r="B208" s="28">
        <v>68</v>
      </c>
      <c r="C208" s="16" t="s">
        <v>29</v>
      </c>
      <c r="D208" s="16" t="s">
        <v>212</v>
      </c>
      <c r="E208" s="15" t="s">
        <v>17</v>
      </c>
      <c r="F208" s="15" t="s">
        <v>18</v>
      </c>
      <c r="G208" s="17"/>
      <c r="H208" s="23">
        <v>1</v>
      </c>
      <c r="I208" s="17">
        <v>0</v>
      </c>
      <c r="J208" s="23">
        <v>1</v>
      </c>
      <c r="K208" s="28">
        <v>0.12</v>
      </c>
    </row>
    <row r="209" spans="1:11" s="1" customFormat="1" x14ac:dyDescent="0.25">
      <c r="A209" s="28">
        <v>161</v>
      </c>
      <c r="B209" s="28">
        <v>69</v>
      </c>
      <c r="C209" s="16" t="s">
        <v>29</v>
      </c>
      <c r="D209" s="16" t="s">
        <v>257</v>
      </c>
      <c r="E209" s="15" t="s">
        <v>17</v>
      </c>
      <c r="F209" s="15" t="s">
        <v>18</v>
      </c>
      <c r="G209" s="17"/>
      <c r="H209" s="23">
        <v>1</v>
      </c>
      <c r="I209" s="17">
        <v>0</v>
      </c>
      <c r="J209" s="23">
        <v>1</v>
      </c>
      <c r="K209" s="28">
        <v>0.05</v>
      </c>
    </row>
    <row r="210" spans="1:11" s="1" customFormat="1" x14ac:dyDescent="0.25">
      <c r="A210" s="28">
        <v>162</v>
      </c>
      <c r="B210" s="28">
        <v>70</v>
      </c>
      <c r="C210" s="16" t="s">
        <v>29</v>
      </c>
      <c r="D210" s="16" t="s">
        <v>258</v>
      </c>
      <c r="E210" s="15" t="s">
        <v>17</v>
      </c>
      <c r="F210" s="15" t="s">
        <v>18</v>
      </c>
      <c r="G210" s="17"/>
      <c r="H210" s="23">
        <v>1</v>
      </c>
      <c r="I210" s="17">
        <v>0</v>
      </c>
      <c r="J210" s="23">
        <v>1</v>
      </c>
      <c r="K210" s="28">
        <v>0.05</v>
      </c>
    </row>
    <row r="211" spans="1:11" s="1" customFormat="1" x14ac:dyDescent="0.25">
      <c r="A211" s="28">
        <v>163</v>
      </c>
      <c r="B211" s="28">
        <v>71</v>
      </c>
      <c r="C211" s="16" t="s">
        <v>29</v>
      </c>
      <c r="D211" s="16" t="s">
        <v>259</v>
      </c>
      <c r="E211" s="15" t="s">
        <v>17</v>
      </c>
      <c r="F211" s="15" t="s">
        <v>18</v>
      </c>
      <c r="G211" s="17"/>
      <c r="H211" s="23">
        <v>1</v>
      </c>
      <c r="I211" s="17">
        <v>0</v>
      </c>
      <c r="J211" s="23">
        <v>1</v>
      </c>
      <c r="K211" s="28">
        <v>0.05</v>
      </c>
    </row>
    <row r="212" spans="1:11" s="1" customFormat="1" x14ac:dyDescent="0.25">
      <c r="A212" s="28">
        <v>164</v>
      </c>
      <c r="B212" s="28">
        <v>72</v>
      </c>
      <c r="C212" s="16" t="s">
        <v>29</v>
      </c>
      <c r="D212" s="16" t="s">
        <v>216</v>
      </c>
      <c r="E212" s="15" t="s">
        <v>17</v>
      </c>
      <c r="F212" s="15" t="s">
        <v>18</v>
      </c>
      <c r="G212" s="17"/>
      <c r="H212" s="23">
        <v>1</v>
      </c>
      <c r="I212" s="17">
        <v>0</v>
      </c>
      <c r="J212" s="23">
        <v>1</v>
      </c>
      <c r="K212" s="28">
        <v>0.05</v>
      </c>
    </row>
    <row r="213" spans="1:11" s="1" customFormat="1" x14ac:dyDescent="0.25">
      <c r="A213" s="28">
        <v>165</v>
      </c>
      <c r="B213" s="28">
        <v>73</v>
      </c>
      <c r="C213" s="16" t="s">
        <v>29</v>
      </c>
      <c r="D213" s="16" t="s">
        <v>260</v>
      </c>
      <c r="E213" s="15" t="s">
        <v>17</v>
      </c>
      <c r="F213" s="15" t="s">
        <v>18</v>
      </c>
      <c r="G213" s="17"/>
      <c r="H213" s="23">
        <v>1</v>
      </c>
      <c r="I213" s="17">
        <v>0</v>
      </c>
      <c r="J213" s="23">
        <v>1</v>
      </c>
      <c r="K213" s="28">
        <v>0.08</v>
      </c>
    </row>
    <row r="214" spans="1:11" s="1" customFormat="1" x14ac:dyDescent="0.25">
      <c r="A214" s="28">
        <v>166</v>
      </c>
      <c r="B214" s="28">
        <v>74</v>
      </c>
      <c r="C214" s="16" t="s">
        <v>29</v>
      </c>
      <c r="D214" s="16" t="s">
        <v>261</v>
      </c>
      <c r="E214" s="15" t="s">
        <v>17</v>
      </c>
      <c r="F214" s="15" t="s">
        <v>18</v>
      </c>
      <c r="G214" s="17"/>
      <c r="H214" s="23">
        <v>1</v>
      </c>
      <c r="I214" s="17">
        <v>0</v>
      </c>
      <c r="J214" s="23">
        <v>1</v>
      </c>
      <c r="K214" s="28">
        <v>0.08</v>
      </c>
    </row>
    <row r="215" spans="1:11" s="1" customFormat="1" x14ac:dyDescent="0.25">
      <c r="A215" s="28">
        <v>167</v>
      </c>
      <c r="B215" s="28">
        <v>75</v>
      </c>
      <c r="C215" s="16" t="s">
        <v>29</v>
      </c>
      <c r="D215" s="16" t="s">
        <v>262</v>
      </c>
      <c r="E215" s="15" t="s">
        <v>17</v>
      </c>
      <c r="F215" s="15" t="s">
        <v>18</v>
      </c>
      <c r="G215" s="17"/>
      <c r="H215" s="23">
        <v>1</v>
      </c>
      <c r="I215" s="17">
        <v>0</v>
      </c>
      <c r="J215" s="23">
        <v>1</v>
      </c>
      <c r="K215" s="28">
        <v>0.05</v>
      </c>
    </row>
    <row r="216" spans="1:11" s="1" customFormat="1" x14ac:dyDescent="0.25">
      <c r="A216" s="28">
        <v>168</v>
      </c>
      <c r="B216" s="28">
        <v>76</v>
      </c>
      <c r="C216" s="16" t="s">
        <v>29</v>
      </c>
      <c r="D216" s="16" t="s">
        <v>263</v>
      </c>
      <c r="E216" s="15" t="s">
        <v>17</v>
      </c>
      <c r="F216" s="15" t="s">
        <v>18</v>
      </c>
      <c r="G216" s="17"/>
      <c r="H216" s="23">
        <v>1</v>
      </c>
      <c r="I216" s="17">
        <v>0</v>
      </c>
      <c r="J216" s="23">
        <v>1</v>
      </c>
      <c r="K216" s="28">
        <v>0.08</v>
      </c>
    </row>
    <row r="217" spans="1:11" s="1" customFormat="1" x14ac:dyDescent="0.25">
      <c r="A217" s="28">
        <v>169</v>
      </c>
      <c r="B217" s="28">
        <v>77</v>
      </c>
      <c r="C217" s="16" t="s">
        <v>29</v>
      </c>
      <c r="D217" s="16" t="s">
        <v>245</v>
      </c>
      <c r="E217" s="15" t="s">
        <v>17</v>
      </c>
      <c r="F217" s="15" t="s">
        <v>18</v>
      </c>
      <c r="G217" s="17"/>
      <c r="H217" s="23">
        <v>1</v>
      </c>
      <c r="I217" s="17">
        <v>0</v>
      </c>
      <c r="J217" s="23">
        <v>1</v>
      </c>
      <c r="K217" s="28">
        <v>0.08</v>
      </c>
    </row>
    <row r="218" spans="1:11" s="1" customFormat="1" x14ac:dyDescent="0.25">
      <c r="A218" s="28">
        <v>170</v>
      </c>
      <c r="B218" s="28">
        <v>78</v>
      </c>
      <c r="C218" s="16" t="s">
        <v>29</v>
      </c>
      <c r="D218" s="16" t="s">
        <v>264</v>
      </c>
      <c r="E218" s="15" t="s">
        <v>17</v>
      </c>
      <c r="F218" s="15" t="s">
        <v>18</v>
      </c>
      <c r="G218" s="17"/>
      <c r="H218" s="23">
        <v>1</v>
      </c>
      <c r="I218" s="17">
        <v>0</v>
      </c>
      <c r="J218" s="23">
        <v>1</v>
      </c>
      <c r="K218" s="28">
        <v>0.08</v>
      </c>
    </row>
    <row r="219" spans="1:11" s="1" customFormat="1" x14ac:dyDescent="0.25">
      <c r="A219" s="28">
        <v>171</v>
      </c>
      <c r="B219" s="28">
        <v>79</v>
      </c>
      <c r="C219" s="16" t="s">
        <v>29</v>
      </c>
      <c r="D219" s="16" t="s">
        <v>265</v>
      </c>
      <c r="E219" s="15" t="s">
        <v>17</v>
      </c>
      <c r="F219" s="15" t="s">
        <v>18</v>
      </c>
      <c r="G219" s="17"/>
      <c r="H219" s="23">
        <v>1</v>
      </c>
      <c r="I219" s="17">
        <v>0</v>
      </c>
      <c r="J219" s="23">
        <v>1</v>
      </c>
      <c r="K219" s="28">
        <v>0.16</v>
      </c>
    </row>
    <row r="220" spans="1:11" s="1" customFormat="1" x14ac:dyDescent="0.25">
      <c r="A220" s="28">
        <v>172</v>
      </c>
      <c r="B220" s="28">
        <v>80</v>
      </c>
      <c r="C220" s="16" t="s">
        <v>29</v>
      </c>
      <c r="D220" s="16" t="s">
        <v>266</v>
      </c>
      <c r="E220" s="15" t="s">
        <v>17</v>
      </c>
      <c r="F220" s="15" t="s">
        <v>18</v>
      </c>
      <c r="G220" s="17"/>
      <c r="H220" s="23">
        <v>1</v>
      </c>
      <c r="I220" s="17">
        <v>0</v>
      </c>
      <c r="J220" s="23">
        <v>1</v>
      </c>
      <c r="K220" s="28">
        <v>0.16</v>
      </c>
    </row>
    <row r="221" spans="1:11" s="1" customFormat="1" x14ac:dyDescent="0.25">
      <c r="A221" s="28">
        <v>173</v>
      </c>
      <c r="B221" s="28">
        <v>81</v>
      </c>
      <c r="C221" s="16" t="s">
        <v>29</v>
      </c>
      <c r="D221" s="16" t="s">
        <v>266</v>
      </c>
      <c r="E221" s="15" t="s">
        <v>28</v>
      </c>
      <c r="F221" s="15" t="s">
        <v>18</v>
      </c>
      <c r="G221" s="17"/>
      <c r="H221" s="23">
        <v>1</v>
      </c>
      <c r="I221" s="17">
        <v>0</v>
      </c>
      <c r="J221" s="23">
        <v>1</v>
      </c>
      <c r="K221" s="28">
        <v>4.3999999999999997E-2</v>
      </c>
    </row>
    <row r="222" spans="1:11" s="1" customFormat="1" x14ac:dyDescent="0.25">
      <c r="A222" s="28">
        <v>174</v>
      </c>
      <c r="B222" s="28">
        <v>82</v>
      </c>
      <c r="C222" s="16" t="s">
        <v>29</v>
      </c>
      <c r="D222" s="16" t="s">
        <v>267</v>
      </c>
      <c r="E222" s="15" t="s">
        <v>17</v>
      </c>
      <c r="F222" s="15" t="s">
        <v>18</v>
      </c>
      <c r="G222" s="17"/>
      <c r="H222" s="23">
        <v>1</v>
      </c>
      <c r="I222" s="17">
        <v>0</v>
      </c>
      <c r="J222" s="23">
        <v>1</v>
      </c>
      <c r="K222" s="28">
        <v>0.05</v>
      </c>
    </row>
    <row r="223" spans="1:11" s="1" customFormat="1" x14ac:dyDescent="0.25">
      <c r="A223" s="28">
        <v>175</v>
      </c>
      <c r="B223" s="28">
        <v>83</v>
      </c>
      <c r="C223" s="16" t="s">
        <v>29</v>
      </c>
      <c r="D223" s="16" t="s">
        <v>268</v>
      </c>
      <c r="E223" s="15" t="s">
        <v>17</v>
      </c>
      <c r="F223" s="15" t="s">
        <v>18</v>
      </c>
      <c r="G223" s="17"/>
      <c r="H223" s="23">
        <v>2</v>
      </c>
      <c r="I223" s="17">
        <v>0</v>
      </c>
      <c r="J223" s="23">
        <v>2</v>
      </c>
      <c r="K223" s="28">
        <v>0.16</v>
      </c>
    </row>
    <row r="224" spans="1:11" s="1" customFormat="1" ht="30" x14ac:dyDescent="0.25">
      <c r="A224" s="28">
        <v>176</v>
      </c>
      <c r="B224" s="28">
        <v>84</v>
      </c>
      <c r="C224" s="16" t="s">
        <v>29</v>
      </c>
      <c r="D224" s="16" t="s">
        <v>269</v>
      </c>
      <c r="E224" s="15" t="s">
        <v>28</v>
      </c>
      <c r="F224" s="15" t="s">
        <v>18</v>
      </c>
      <c r="G224" s="17"/>
      <c r="H224" s="23">
        <v>2</v>
      </c>
      <c r="I224" s="17">
        <v>0</v>
      </c>
      <c r="J224" s="23">
        <v>2</v>
      </c>
      <c r="K224" s="28">
        <v>0.05</v>
      </c>
    </row>
    <row r="225" spans="1:11" s="1" customFormat="1" x14ac:dyDescent="0.25">
      <c r="A225" s="28">
        <v>177</v>
      </c>
      <c r="B225" s="28">
        <v>85</v>
      </c>
      <c r="C225" s="16" t="s">
        <v>29</v>
      </c>
      <c r="D225" s="16" t="s">
        <v>270</v>
      </c>
      <c r="E225" s="15" t="s">
        <v>28</v>
      </c>
      <c r="F225" s="15" t="s">
        <v>18</v>
      </c>
      <c r="G225" s="17"/>
      <c r="H225" s="23">
        <v>1</v>
      </c>
      <c r="I225" s="17">
        <v>0</v>
      </c>
      <c r="J225" s="23">
        <v>1</v>
      </c>
      <c r="K225" s="28">
        <v>2.1999999999999999E-2</v>
      </c>
    </row>
    <row r="226" spans="1:11" s="1" customFormat="1" x14ac:dyDescent="0.25">
      <c r="A226" s="28">
        <v>178</v>
      </c>
      <c r="B226" s="28">
        <v>86</v>
      </c>
      <c r="C226" s="16" t="s">
        <v>29</v>
      </c>
      <c r="D226" s="16" t="s">
        <v>271</v>
      </c>
      <c r="E226" s="15" t="s">
        <v>17</v>
      </c>
      <c r="F226" s="15" t="s">
        <v>18</v>
      </c>
      <c r="G226" s="17"/>
      <c r="H226" s="23">
        <v>2</v>
      </c>
      <c r="I226" s="17">
        <v>0</v>
      </c>
      <c r="J226" s="23">
        <v>2</v>
      </c>
      <c r="K226" s="28">
        <v>0.12</v>
      </c>
    </row>
    <row r="227" spans="1:11" s="1" customFormat="1" x14ac:dyDescent="0.25">
      <c r="A227" s="28">
        <v>179</v>
      </c>
      <c r="B227" s="28">
        <v>87</v>
      </c>
      <c r="C227" s="16" t="s">
        <v>29</v>
      </c>
      <c r="D227" s="16" t="s">
        <v>272</v>
      </c>
      <c r="E227" s="15" t="s">
        <v>17</v>
      </c>
      <c r="F227" s="15" t="s">
        <v>18</v>
      </c>
      <c r="G227" s="17"/>
      <c r="H227" s="23">
        <v>1</v>
      </c>
      <c r="I227" s="17">
        <v>0</v>
      </c>
      <c r="J227" s="23">
        <f>H227+I227</f>
        <v>1</v>
      </c>
      <c r="K227" s="28">
        <v>0.12</v>
      </c>
    </row>
    <row r="228" spans="1:11" s="1" customFormat="1" x14ac:dyDescent="0.25">
      <c r="A228" s="28">
        <v>180</v>
      </c>
      <c r="B228" s="28">
        <v>88</v>
      </c>
      <c r="C228" s="16" t="s">
        <v>29</v>
      </c>
      <c r="D228" s="16" t="s">
        <v>273</v>
      </c>
      <c r="E228" s="15" t="s">
        <v>17</v>
      </c>
      <c r="F228" s="15" t="s">
        <v>18</v>
      </c>
      <c r="G228" s="17"/>
      <c r="H228" s="23">
        <v>1</v>
      </c>
      <c r="I228" s="17">
        <v>0</v>
      </c>
      <c r="J228" s="23">
        <f>H228+I228</f>
        <v>1</v>
      </c>
      <c r="K228" s="28">
        <v>0.2</v>
      </c>
    </row>
    <row r="229" spans="1:11" s="1" customFormat="1" x14ac:dyDescent="0.25">
      <c r="A229" s="28">
        <v>181</v>
      </c>
      <c r="B229" s="28">
        <v>89</v>
      </c>
      <c r="C229" s="16" t="s">
        <v>29</v>
      </c>
      <c r="D229" s="16" t="s">
        <v>274</v>
      </c>
      <c r="E229" s="15" t="s">
        <v>17</v>
      </c>
      <c r="F229" s="15" t="s">
        <v>18</v>
      </c>
      <c r="G229" s="17"/>
      <c r="H229" s="23">
        <v>1</v>
      </c>
      <c r="I229" s="17">
        <v>0</v>
      </c>
      <c r="J229" s="23">
        <f>H229+I229</f>
        <v>1</v>
      </c>
      <c r="K229" s="28">
        <v>0.12</v>
      </c>
    </row>
    <row r="230" spans="1:11" s="1" customFormat="1" x14ac:dyDescent="0.25">
      <c r="A230" s="28">
        <v>182</v>
      </c>
      <c r="B230" s="28">
        <v>90</v>
      </c>
      <c r="C230" s="16" t="s">
        <v>29</v>
      </c>
      <c r="D230" s="16" t="s">
        <v>275</v>
      </c>
      <c r="E230" s="15" t="s">
        <v>17</v>
      </c>
      <c r="F230" s="15" t="s">
        <v>18</v>
      </c>
      <c r="G230" s="17"/>
      <c r="H230" s="23">
        <v>1</v>
      </c>
      <c r="I230" s="17">
        <v>0</v>
      </c>
      <c r="J230" s="23">
        <f>H230+I230</f>
        <v>1</v>
      </c>
      <c r="K230" s="28">
        <v>0.06</v>
      </c>
    </row>
    <row r="231" spans="1:11" s="1" customFormat="1" x14ac:dyDescent="0.25">
      <c r="A231" s="28">
        <v>183</v>
      </c>
      <c r="B231" s="28">
        <v>91</v>
      </c>
      <c r="C231" s="16" t="s">
        <v>29</v>
      </c>
      <c r="D231" s="16" t="s">
        <v>276</v>
      </c>
      <c r="E231" s="15" t="s">
        <v>17</v>
      </c>
      <c r="F231" s="15" t="s">
        <v>18</v>
      </c>
      <c r="G231" s="17"/>
      <c r="H231" s="23">
        <v>1</v>
      </c>
      <c r="I231" s="17">
        <v>0</v>
      </c>
      <c r="J231" s="23">
        <f>H231+I231</f>
        <v>1</v>
      </c>
      <c r="K231" s="28">
        <v>0.06</v>
      </c>
    </row>
    <row r="232" spans="1:11" s="1" customFormat="1" x14ac:dyDescent="0.25">
      <c r="A232" s="28">
        <v>184</v>
      </c>
      <c r="B232" s="28">
        <v>92</v>
      </c>
      <c r="C232" s="16" t="s">
        <v>29</v>
      </c>
      <c r="D232" s="16" t="s">
        <v>277</v>
      </c>
      <c r="E232" s="15" t="s">
        <v>28</v>
      </c>
      <c r="F232" s="15" t="s">
        <v>18</v>
      </c>
      <c r="G232" s="17"/>
      <c r="H232" s="23">
        <v>1</v>
      </c>
      <c r="I232" s="17">
        <v>0</v>
      </c>
      <c r="J232" s="23">
        <f>H232+I232</f>
        <v>1</v>
      </c>
      <c r="K232" s="28">
        <v>0.05</v>
      </c>
    </row>
    <row r="233" spans="1:11" s="1" customFormat="1" x14ac:dyDescent="0.25">
      <c r="A233" s="28">
        <v>185</v>
      </c>
      <c r="B233" s="28">
        <v>93</v>
      </c>
      <c r="C233" s="16" t="s">
        <v>29</v>
      </c>
      <c r="D233" s="16" t="s">
        <v>278</v>
      </c>
      <c r="E233" s="15" t="s">
        <v>28</v>
      </c>
      <c r="F233" s="15" t="s">
        <v>18</v>
      </c>
      <c r="G233" s="17"/>
      <c r="H233" s="23">
        <v>1</v>
      </c>
      <c r="I233" s="17">
        <v>0</v>
      </c>
      <c r="J233" s="23">
        <f>H233+I233</f>
        <v>1</v>
      </c>
      <c r="K233" s="28">
        <v>0.05</v>
      </c>
    </row>
    <row r="234" spans="1:11" s="1" customFormat="1" x14ac:dyDescent="0.25">
      <c r="A234" s="28">
        <v>186</v>
      </c>
      <c r="B234" s="28">
        <v>94</v>
      </c>
      <c r="C234" s="16" t="s">
        <v>29</v>
      </c>
      <c r="D234" s="16" t="s">
        <v>279</v>
      </c>
      <c r="E234" s="15" t="s">
        <v>17</v>
      </c>
      <c r="F234" s="15" t="s">
        <v>18</v>
      </c>
      <c r="G234" s="17"/>
      <c r="H234" s="23">
        <v>1</v>
      </c>
      <c r="I234" s="17">
        <v>0</v>
      </c>
      <c r="J234" s="23">
        <f>H234+I234</f>
        <v>1</v>
      </c>
      <c r="K234" s="28">
        <v>0.05</v>
      </c>
    </row>
    <row r="235" spans="1:11" s="1" customFormat="1" x14ac:dyDescent="0.25">
      <c r="A235" s="28">
        <v>187</v>
      </c>
      <c r="B235" s="28">
        <v>95</v>
      </c>
      <c r="C235" s="16" t="s">
        <v>29</v>
      </c>
      <c r="D235" s="16" t="s">
        <v>280</v>
      </c>
      <c r="E235" s="15" t="s">
        <v>17</v>
      </c>
      <c r="F235" s="15" t="s">
        <v>18</v>
      </c>
      <c r="G235" s="17"/>
      <c r="H235" s="23">
        <v>0</v>
      </c>
      <c r="I235" s="23">
        <v>3</v>
      </c>
      <c r="J235" s="23">
        <f>H235+I235</f>
        <v>3</v>
      </c>
      <c r="K235" s="28">
        <v>1.05</v>
      </c>
    </row>
    <row r="236" spans="1:11" s="1" customFormat="1" x14ac:dyDescent="0.25">
      <c r="A236" s="28">
        <v>188</v>
      </c>
      <c r="B236" s="28">
        <v>96</v>
      </c>
      <c r="C236" s="16" t="s">
        <v>29</v>
      </c>
      <c r="D236" s="16" t="s">
        <v>281</v>
      </c>
      <c r="E236" s="15" t="s">
        <v>17</v>
      </c>
      <c r="F236" s="15" t="s">
        <v>18</v>
      </c>
      <c r="G236" s="17"/>
      <c r="H236" s="23">
        <v>1</v>
      </c>
      <c r="I236" s="17">
        <v>0</v>
      </c>
      <c r="J236" s="23">
        <f>H236+I236</f>
        <v>1</v>
      </c>
      <c r="K236" s="28">
        <v>0.05</v>
      </c>
    </row>
    <row r="237" spans="1:11" s="1" customFormat="1" x14ac:dyDescent="0.25">
      <c r="A237" s="28">
        <v>189</v>
      </c>
      <c r="B237" s="28">
        <v>97</v>
      </c>
      <c r="C237" s="16" t="s">
        <v>29</v>
      </c>
      <c r="D237" s="16" t="s">
        <v>282</v>
      </c>
      <c r="E237" s="15" t="s">
        <v>17</v>
      </c>
      <c r="F237" s="15" t="s">
        <v>18</v>
      </c>
      <c r="G237" s="17"/>
      <c r="H237" s="23">
        <v>1</v>
      </c>
      <c r="I237" s="17">
        <v>0</v>
      </c>
      <c r="J237" s="23">
        <f>H237+I237</f>
        <v>1</v>
      </c>
      <c r="K237" s="28">
        <v>0.05</v>
      </c>
    </row>
    <row r="238" spans="1:11" s="1" customFormat="1" x14ac:dyDescent="0.25">
      <c r="A238" s="28">
        <v>190</v>
      </c>
      <c r="B238" s="28">
        <v>98</v>
      </c>
      <c r="C238" s="16" t="s">
        <v>29</v>
      </c>
      <c r="D238" s="16" t="s">
        <v>210</v>
      </c>
      <c r="E238" s="15" t="s">
        <v>17</v>
      </c>
      <c r="F238" s="15" t="s">
        <v>18</v>
      </c>
      <c r="G238" s="17"/>
      <c r="H238" s="23">
        <v>1</v>
      </c>
      <c r="I238" s="17">
        <v>1</v>
      </c>
      <c r="J238" s="23">
        <f>H238+I238</f>
        <v>2</v>
      </c>
      <c r="K238" s="28">
        <v>0.12</v>
      </c>
    </row>
    <row r="239" spans="1:11" s="1" customFormat="1" x14ac:dyDescent="0.25">
      <c r="A239" s="28">
        <v>191</v>
      </c>
      <c r="B239" s="28">
        <v>99</v>
      </c>
      <c r="C239" s="16" t="s">
        <v>29</v>
      </c>
      <c r="D239" s="16" t="s">
        <v>283</v>
      </c>
      <c r="E239" s="15" t="s">
        <v>17</v>
      </c>
      <c r="F239" s="15" t="s">
        <v>18</v>
      </c>
      <c r="G239" s="17"/>
      <c r="H239" s="23">
        <v>1</v>
      </c>
      <c r="I239" s="17">
        <v>0</v>
      </c>
      <c r="J239" s="23">
        <f>H239+I239</f>
        <v>1</v>
      </c>
      <c r="K239" s="28">
        <v>0.12</v>
      </c>
    </row>
    <row r="240" spans="1:11" s="1" customFormat="1" x14ac:dyDescent="0.25">
      <c r="A240" s="28">
        <v>192</v>
      </c>
      <c r="B240" s="28">
        <v>100</v>
      </c>
      <c r="C240" s="16" t="s">
        <v>29</v>
      </c>
      <c r="D240" s="16" t="s">
        <v>284</v>
      </c>
      <c r="E240" s="15" t="s">
        <v>17</v>
      </c>
      <c r="F240" s="15" t="s">
        <v>18</v>
      </c>
      <c r="G240" s="17"/>
      <c r="H240" s="23">
        <v>0</v>
      </c>
      <c r="I240" s="17">
        <v>1</v>
      </c>
      <c r="J240" s="23">
        <f>H240+I240</f>
        <v>1</v>
      </c>
      <c r="K240" s="28">
        <v>0.12</v>
      </c>
    </row>
    <row r="241" spans="1:11" s="1" customFormat="1" x14ac:dyDescent="0.25">
      <c r="A241" s="28">
        <v>193</v>
      </c>
      <c r="B241" s="28">
        <v>101</v>
      </c>
      <c r="C241" s="16" t="s">
        <v>29</v>
      </c>
      <c r="D241" s="16" t="s">
        <v>285</v>
      </c>
      <c r="E241" s="15" t="s">
        <v>17</v>
      </c>
      <c r="F241" s="15" t="s">
        <v>18</v>
      </c>
      <c r="G241" s="17"/>
      <c r="H241" s="23">
        <v>0</v>
      </c>
      <c r="I241" s="17">
        <v>1</v>
      </c>
      <c r="J241" s="23">
        <f>H241+I241</f>
        <v>1</v>
      </c>
      <c r="K241" s="28">
        <v>0.08</v>
      </c>
    </row>
    <row r="242" spans="1:11" s="1" customFormat="1" x14ac:dyDescent="0.25">
      <c r="A242" s="28">
        <v>194</v>
      </c>
      <c r="B242" s="28">
        <v>102</v>
      </c>
      <c r="C242" s="16" t="s">
        <v>29</v>
      </c>
      <c r="D242" s="16" t="s">
        <v>286</v>
      </c>
      <c r="E242" s="15" t="s">
        <v>17</v>
      </c>
      <c r="F242" s="15" t="s">
        <v>18</v>
      </c>
      <c r="G242" s="17"/>
      <c r="H242" s="23">
        <v>0</v>
      </c>
      <c r="I242" s="17">
        <v>1</v>
      </c>
      <c r="J242" s="23">
        <f>H242+I242</f>
        <v>1</v>
      </c>
      <c r="K242" s="28">
        <v>0.12</v>
      </c>
    </row>
    <row r="243" spans="1:11" s="1" customFormat="1" x14ac:dyDescent="0.25">
      <c r="A243" s="28">
        <v>195</v>
      </c>
      <c r="B243" s="28">
        <v>103</v>
      </c>
      <c r="C243" s="16" t="s">
        <v>29</v>
      </c>
      <c r="D243" s="16" t="s">
        <v>287</v>
      </c>
      <c r="E243" s="15" t="s">
        <v>17</v>
      </c>
      <c r="F243" s="15" t="s">
        <v>18</v>
      </c>
      <c r="G243" s="17"/>
      <c r="H243" s="23">
        <v>0</v>
      </c>
      <c r="I243" s="17">
        <v>1</v>
      </c>
      <c r="J243" s="23">
        <f>H243+I243</f>
        <v>1</v>
      </c>
      <c r="K243" s="28">
        <v>0.12</v>
      </c>
    </row>
    <row r="244" spans="1:11" s="1" customFormat="1" x14ac:dyDescent="0.25">
      <c r="A244" s="28">
        <v>196</v>
      </c>
      <c r="B244" s="28">
        <v>104</v>
      </c>
      <c r="C244" s="16" t="s">
        <v>29</v>
      </c>
      <c r="D244" s="16" t="s">
        <v>288</v>
      </c>
      <c r="E244" s="15" t="s">
        <v>17</v>
      </c>
      <c r="F244" s="15" t="s">
        <v>18</v>
      </c>
      <c r="G244" s="17"/>
      <c r="H244" s="23">
        <v>0</v>
      </c>
      <c r="I244" s="17">
        <v>1</v>
      </c>
      <c r="J244" s="23">
        <f>H244+I244</f>
        <v>1</v>
      </c>
      <c r="K244" s="28">
        <v>0.12</v>
      </c>
    </row>
    <row r="245" spans="1:11" s="1" customFormat="1" x14ac:dyDescent="0.25">
      <c r="A245" s="28">
        <v>197</v>
      </c>
      <c r="B245" s="28">
        <v>105</v>
      </c>
      <c r="C245" s="16" t="s">
        <v>29</v>
      </c>
      <c r="D245" s="16" t="s">
        <v>289</v>
      </c>
      <c r="E245" s="15" t="s">
        <v>17</v>
      </c>
      <c r="F245" s="15" t="s">
        <v>18</v>
      </c>
      <c r="G245" s="17"/>
      <c r="H245" s="23"/>
      <c r="I245" s="17">
        <v>1</v>
      </c>
      <c r="J245" s="23">
        <f>H245+I245</f>
        <v>1</v>
      </c>
      <c r="K245" s="28">
        <v>0.12</v>
      </c>
    </row>
    <row r="246" spans="1:11" s="1" customFormat="1" x14ac:dyDescent="0.25">
      <c r="A246" s="28">
        <v>198</v>
      </c>
      <c r="B246" s="28">
        <v>106</v>
      </c>
      <c r="C246" s="16" t="s">
        <v>29</v>
      </c>
      <c r="D246" s="16" t="s">
        <v>290</v>
      </c>
      <c r="E246" s="15" t="s">
        <v>17</v>
      </c>
      <c r="F246" s="15" t="s">
        <v>18</v>
      </c>
      <c r="G246" s="17"/>
      <c r="H246" s="23"/>
      <c r="I246" s="17">
        <v>1</v>
      </c>
      <c r="J246" s="23">
        <f>H246+I246</f>
        <v>1</v>
      </c>
      <c r="K246" s="28">
        <v>0.12</v>
      </c>
    </row>
    <row r="247" spans="1:11" s="1" customFormat="1" x14ac:dyDescent="0.25">
      <c r="A247" s="28">
        <v>199</v>
      </c>
      <c r="B247" s="28">
        <v>107</v>
      </c>
      <c r="C247" s="16" t="s">
        <v>29</v>
      </c>
      <c r="D247" s="16" t="s">
        <v>291</v>
      </c>
      <c r="E247" s="15" t="s">
        <v>17</v>
      </c>
      <c r="F247" s="15" t="s">
        <v>18</v>
      </c>
      <c r="G247" s="17"/>
      <c r="H247" s="23"/>
      <c r="I247" s="17">
        <v>1</v>
      </c>
      <c r="J247" s="23">
        <f>H247+I247</f>
        <v>1</v>
      </c>
      <c r="K247" s="28">
        <v>0.12</v>
      </c>
    </row>
    <row r="248" spans="1:11" s="1" customFormat="1" x14ac:dyDescent="0.25">
      <c r="A248" s="28">
        <v>200</v>
      </c>
      <c r="B248" s="28">
        <v>108</v>
      </c>
      <c r="C248" s="16" t="s">
        <v>29</v>
      </c>
      <c r="D248" s="16" t="s">
        <v>292</v>
      </c>
      <c r="E248" s="15" t="s">
        <v>17</v>
      </c>
      <c r="F248" s="15" t="s">
        <v>18</v>
      </c>
      <c r="G248" s="17"/>
      <c r="H248" s="23"/>
      <c r="I248" s="17">
        <v>1</v>
      </c>
      <c r="J248" s="23">
        <f>H248+I248</f>
        <v>1</v>
      </c>
      <c r="K248" s="28">
        <v>0.12</v>
      </c>
    </row>
    <row r="249" spans="1:11" s="1" customFormat="1" x14ac:dyDescent="0.25">
      <c r="A249" s="28">
        <v>201</v>
      </c>
      <c r="B249" s="28">
        <v>109</v>
      </c>
      <c r="C249" s="16" t="s">
        <v>29</v>
      </c>
      <c r="D249" s="16" t="s">
        <v>293</v>
      </c>
      <c r="E249" s="15" t="s">
        <v>17</v>
      </c>
      <c r="F249" s="15" t="s">
        <v>18</v>
      </c>
      <c r="G249" s="17"/>
      <c r="H249" s="23"/>
      <c r="I249" s="17">
        <v>1</v>
      </c>
      <c r="J249" s="23">
        <f>H249+I249</f>
        <v>1</v>
      </c>
      <c r="K249" s="28">
        <v>0.12</v>
      </c>
    </row>
    <row r="250" spans="1:11" s="1" customFormat="1" ht="45" x14ac:dyDescent="0.25">
      <c r="A250" s="28">
        <v>202</v>
      </c>
      <c r="B250" s="28">
        <v>110</v>
      </c>
      <c r="C250" s="16" t="s">
        <v>29</v>
      </c>
      <c r="D250" s="16" t="s">
        <v>294</v>
      </c>
      <c r="E250" s="15" t="s">
        <v>28</v>
      </c>
      <c r="F250" s="15" t="s">
        <v>18</v>
      </c>
      <c r="G250" s="17"/>
      <c r="H250" s="23"/>
      <c r="I250" s="17"/>
      <c r="J250" s="23">
        <v>3</v>
      </c>
      <c r="K250" s="28">
        <v>0.15</v>
      </c>
    </row>
    <row r="251" spans="1:11" s="1" customFormat="1" x14ac:dyDescent="0.25">
      <c r="A251" s="28">
        <v>203</v>
      </c>
      <c r="B251" s="28">
        <v>111</v>
      </c>
      <c r="C251" s="16" t="s">
        <v>29</v>
      </c>
      <c r="D251" s="16" t="s">
        <v>295</v>
      </c>
      <c r="E251" s="15" t="s">
        <v>28</v>
      </c>
      <c r="F251" s="15" t="s">
        <v>18</v>
      </c>
      <c r="G251" s="17"/>
      <c r="H251" s="23"/>
      <c r="I251" s="17"/>
      <c r="J251" s="23">
        <v>1</v>
      </c>
      <c r="K251" s="28">
        <v>0.05</v>
      </c>
    </row>
    <row r="252" spans="1:11" s="1" customFormat="1" x14ac:dyDescent="0.25">
      <c r="A252" s="28">
        <v>204</v>
      </c>
      <c r="B252" s="28">
        <v>112</v>
      </c>
      <c r="C252" s="16" t="s">
        <v>29</v>
      </c>
      <c r="D252" s="16" t="s">
        <v>296</v>
      </c>
      <c r="E252" s="15" t="s">
        <v>28</v>
      </c>
      <c r="F252" s="15" t="s">
        <v>18</v>
      </c>
      <c r="G252" s="17"/>
      <c r="H252" s="23"/>
      <c r="I252" s="17"/>
      <c r="J252" s="23">
        <v>1</v>
      </c>
      <c r="K252" s="28">
        <v>0.05</v>
      </c>
    </row>
    <row r="253" spans="1:11" s="1" customFormat="1" x14ac:dyDescent="0.25">
      <c r="A253" s="28">
        <v>205</v>
      </c>
      <c r="B253" s="28">
        <v>113</v>
      </c>
      <c r="C253" s="16" t="s">
        <v>29</v>
      </c>
      <c r="D253" s="16" t="s">
        <v>297</v>
      </c>
      <c r="E253" s="15" t="s">
        <v>28</v>
      </c>
      <c r="F253" s="15" t="s">
        <v>18</v>
      </c>
      <c r="G253" s="17"/>
      <c r="H253" s="23"/>
      <c r="I253" s="17"/>
      <c r="J253" s="23">
        <v>1</v>
      </c>
      <c r="K253" s="28">
        <v>0.05</v>
      </c>
    </row>
    <row r="254" spans="1:11" s="1" customFormat="1" x14ac:dyDescent="0.25">
      <c r="A254" s="28">
        <v>206</v>
      </c>
      <c r="B254" s="28">
        <v>114</v>
      </c>
      <c r="C254" s="16" t="s">
        <v>29</v>
      </c>
      <c r="D254" s="16" t="s">
        <v>298</v>
      </c>
      <c r="E254" s="15" t="s">
        <v>17</v>
      </c>
      <c r="F254" s="15" t="s">
        <v>18</v>
      </c>
      <c r="G254" s="17"/>
      <c r="H254" s="23"/>
      <c r="I254" s="17"/>
      <c r="J254" s="23">
        <v>1</v>
      </c>
      <c r="K254" s="28">
        <v>0.12</v>
      </c>
    </row>
    <row r="255" spans="1:11" s="10" customFormat="1" ht="12.75" customHeight="1" x14ac:dyDescent="0.25">
      <c r="A255" s="30"/>
      <c r="B255" s="31"/>
      <c r="C255" s="20" t="s">
        <v>19</v>
      </c>
      <c r="D255" s="20"/>
      <c r="E255" s="15"/>
      <c r="F255" s="15"/>
      <c r="G255" s="23">
        <f>SUM(G141:G173)</f>
        <v>0</v>
      </c>
      <c r="H255" s="23">
        <f>SUM(H141:H244)</f>
        <v>150</v>
      </c>
      <c r="I255" s="23">
        <f>SUM(I141:I249)</f>
        <v>14</v>
      </c>
      <c r="J255" s="23">
        <f>SUM(J141:J254)</f>
        <v>171</v>
      </c>
      <c r="K255" s="50">
        <f>SUM(K141:K152,K160:K161,K177:K190,K194:K221)+0.3+0.1+0.3+0.3+0.3+1.7+2+K222+K223+K224+K225+K226+K227+K228+K229+K230+K231+K232+K233+K234+K235+K236+K237+K238+K239+K240+K241+K242+K243+K244+K245+K246+K247+K248+K249+K250+K251+K252+K253+K254</f>
        <v>13.979999999999997</v>
      </c>
    </row>
    <row r="256" spans="1:11" s="10" customFormat="1" ht="12.75" customHeight="1" x14ac:dyDescent="0.25">
      <c r="A256" s="30"/>
      <c r="B256" s="31"/>
      <c r="C256" s="21" t="s">
        <v>299</v>
      </c>
      <c r="D256" s="20"/>
      <c r="E256" s="20"/>
      <c r="F256" s="20"/>
      <c r="G256" s="23">
        <f>G16+G23+G27+G30+G36+G44+G50+G60+G87+G105+G129+G139+G255+G65+G55+G77+G95+G91</f>
        <v>0</v>
      </c>
      <c r="H256" s="23">
        <f>H16+H23+H27+H30+H36+H44+H50+H60+H87+H105+H129+H139+H255+H65+H55+H77+H95+H91</f>
        <v>231</v>
      </c>
      <c r="I256" s="23">
        <f>I16+I23+I27+I30+I36+I44+I50+I60+I87+I105+I129+I139+I255+I65+I55+I77+I95+I91</f>
        <v>29</v>
      </c>
      <c r="J256" s="23">
        <f>J16+J23+J27+J30+J36+J44+J50+J60+J87+J105+J129+J139+J255+J65+J55+J77+J95+J91</f>
        <v>269</v>
      </c>
      <c r="K256" s="50">
        <f>K16+K23+K27+K30+K36+K44+K50+K60+K87+K105+K129+K139+K255+K65+K55+K77+K95+K91</f>
        <v>19.510000000000002</v>
      </c>
    </row>
    <row r="257" spans="1:12" s="43" customFormat="1" ht="25.5" customHeight="1" x14ac:dyDescent="0.25">
      <c r="A257" s="8"/>
      <c r="B257" s="51" t="s">
        <v>300</v>
      </c>
      <c r="C257" s="51"/>
      <c r="D257" s="51"/>
      <c r="E257" s="51"/>
      <c r="F257" s="51"/>
      <c r="G257" s="51"/>
      <c r="H257" s="51"/>
      <c r="I257" s="51"/>
      <c r="J257" s="51"/>
      <c r="L257" s="52"/>
    </row>
    <row r="258" spans="1:12" s="43" customFormat="1" x14ac:dyDescent="0.25">
      <c r="A258" s="8"/>
      <c r="B258" s="51" t="s">
        <v>301</v>
      </c>
      <c r="C258" s="51"/>
      <c r="D258" s="51"/>
      <c r="E258" s="51"/>
      <c r="F258" s="51"/>
      <c r="G258" s="51"/>
      <c r="H258" s="51"/>
      <c r="I258" s="51"/>
      <c r="J258" s="51"/>
      <c r="K258" s="8"/>
    </row>
    <row r="259" spans="1:12" s="43" customFormat="1" x14ac:dyDescent="0.25">
      <c r="A259" s="8"/>
      <c r="B259" s="51" t="s">
        <v>302</v>
      </c>
      <c r="C259" s="51"/>
      <c r="D259" s="51"/>
      <c r="E259" s="51"/>
      <c r="F259" s="51"/>
      <c r="G259" s="51"/>
      <c r="H259" s="51"/>
      <c r="I259" s="51"/>
      <c r="J259" s="51"/>
      <c r="K259" s="8"/>
    </row>
    <row r="260" spans="1:12" ht="14.25" customHeight="1" x14ac:dyDescent="0.25">
      <c r="B260" s="53"/>
    </row>
    <row r="261" spans="1:12" x14ac:dyDescent="0.25">
      <c r="B261" s="54"/>
    </row>
    <row r="262" spans="1:12" x14ac:dyDescent="0.25">
      <c r="B262" s="54"/>
    </row>
    <row r="263" spans="1:12" x14ac:dyDescent="0.25">
      <c r="B263" s="54"/>
      <c r="F263" s="55"/>
    </row>
    <row r="271" spans="1:12" x14ac:dyDescent="0.25">
      <c r="C271" s="5"/>
    </row>
    <row r="272" spans="1:12" x14ac:dyDescent="0.25">
      <c r="C272" s="5"/>
    </row>
    <row r="273" spans="3:3" x14ac:dyDescent="0.25">
      <c r="C273" s="5"/>
    </row>
    <row r="279" spans="3:3" x14ac:dyDescent="0.25">
      <c r="C279" s="13"/>
    </row>
    <row r="286" spans="3:3" x14ac:dyDescent="0.25">
      <c r="C286" s="43"/>
    </row>
  </sheetData>
  <mergeCells count="31">
    <mergeCell ref="B257:J257"/>
    <mergeCell ref="B258:J258"/>
    <mergeCell ref="B259:J259"/>
    <mergeCell ref="A88:K88"/>
    <mergeCell ref="A92:K92"/>
    <mergeCell ref="A96:K96"/>
    <mergeCell ref="A106:K106"/>
    <mergeCell ref="A130:K130"/>
    <mergeCell ref="A140:K140"/>
    <mergeCell ref="A45:K45"/>
    <mergeCell ref="A51:K51"/>
    <mergeCell ref="A56:K56"/>
    <mergeCell ref="A61:K61"/>
    <mergeCell ref="A66:K66"/>
    <mergeCell ref="A78:K78"/>
    <mergeCell ref="A14:K14"/>
    <mergeCell ref="A17:K17"/>
    <mergeCell ref="A24:K24"/>
    <mergeCell ref="A28:K28"/>
    <mergeCell ref="A31:K31"/>
    <mergeCell ref="A37:K37"/>
    <mergeCell ref="B10:K10"/>
    <mergeCell ref="A12:A13"/>
    <mergeCell ref="B12:B13"/>
    <mergeCell ref="C12:C13"/>
    <mergeCell ref="D12:D13"/>
    <mergeCell ref="E12:E13"/>
    <mergeCell ref="F12:F13"/>
    <mergeCell ref="G12:I12"/>
    <mergeCell ref="J12:J13"/>
    <mergeCell ref="K12:K13"/>
  </mergeCells>
  <printOptions horizontalCentered="1"/>
  <pageMargins left="0.70866141732283472" right="0.31496062992125984" top="0.47244094488188981" bottom="0.51181102362204722" header="0.31496062992125984" footer="0.31496062992125984"/>
  <pageSetup paperSize="9" scale="85" fitToHeight="8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2022-2025)</vt:lpstr>
      <vt:lpstr>'2022-2025)'!Заголовки_для_печати</vt:lpstr>
      <vt:lpstr>'2022-2025)'!Область_печати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Геннадий Бузук</dc:creator>
  <cp:lastModifiedBy>Геннадий Бузук</cp:lastModifiedBy>
  <dcterms:created xsi:type="dcterms:W3CDTF">2026-02-24T05:50:58Z</dcterms:created>
  <dcterms:modified xsi:type="dcterms:W3CDTF">2026-02-24T05:53:00Z</dcterms:modified>
</cp:coreProperties>
</file>